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1" activeTab="9"/>
  </bookViews>
  <sheets>
    <sheet name="Sheet1 (2)" sheetId="4" r:id="rId1"/>
    <sheet name="Sheet1" sheetId="1" r:id="rId2"/>
    <sheet name="Sheet2" sheetId="2" r:id="rId3"/>
    <sheet name="Sheet3" sheetId="3" r:id="rId4"/>
    <sheet name="Sheet4" sheetId="5" r:id="rId5"/>
    <sheet name="Sheet5" sheetId="6" r:id="rId6"/>
    <sheet name="Sheet6" sheetId="7" r:id="rId7"/>
    <sheet name="8-р сар" sheetId="9" r:id="rId8"/>
    <sheet name="Sheet7" sheetId="10" r:id="rId9"/>
    <sheet name="Sheet8" sheetId="11" r:id="rId10"/>
  </sheets>
  <calcPr calcId="144525"/>
</workbook>
</file>

<file path=xl/calcChain.xml><?xml version="1.0" encoding="utf-8"?>
<calcChain xmlns="http://schemas.openxmlformats.org/spreadsheetml/2006/main">
  <c r="F74" i="11" l="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9" i="11"/>
  <c r="G9" i="11"/>
  <c r="F11" i="11"/>
  <c r="G11" i="11"/>
  <c r="F13" i="11"/>
  <c r="G13" i="11"/>
  <c r="F14" i="11"/>
  <c r="F15" i="11"/>
  <c r="G15" i="11"/>
  <c r="F16" i="11"/>
  <c r="G16" i="11"/>
  <c r="F17" i="11"/>
  <c r="G17" i="11"/>
  <c r="F18" i="11"/>
  <c r="G18" i="11"/>
  <c r="F20" i="11"/>
  <c r="G20" i="11"/>
  <c r="F21" i="11"/>
  <c r="F22" i="11"/>
  <c r="G22" i="11"/>
  <c r="F23" i="11"/>
  <c r="G23" i="11"/>
  <c r="F67" i="11"/>
  <c r="G67" i="11"/>
  <c r="F68" i="11"/>
  <c r="G68" i="11"/>
  <c r="F69" i="11"/>
  <c r="G69" i="11"/>
  <c r="F70" i="11"/>
  <c r="G70" i="11"/>
  <c r="F71" i="11"/>
  <c r="G71" i="11"/>
  <c r="F72" i="11"/>
  <c r="F73" i="11"/>
  <c r="G73" i="11"/>
  <c r="D73" i="11"/>
  <c r="E66" i="11"/>
  <c r="D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7" i="11"/>
  <c r="F7" i="11"/>
  <c r="G66" i="11" l="1"/>
  <c r="F66" i="11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26" i="10"/>
  <c r="G20" i="10"/>
  <c r="G83" i="10" l="1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G74" i="10"/>
  <c r="E73" i="10"/>
  <c r="D73" i="10"/>
  <c r="F72" i="10"/>
  <c r="G71" i="10"/>
  <c r="F71" i="10"/>
  <c r="G70" i="10"/>
  <c r="F70" i="10"/>
  <c r="G69" i="10"/>
  <c r="F69" i="10"/>
  <c r="G68" i="10"/>
  <c r="F68" i="10"/>
  <c r="G67" i="10"/>
  <c r="F67" i="10"/>
  <c r="E66" i="10"/>
  <c r="D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G23" i="10"/>
  <c r="F23" i="10"/>
  <c r="G22" i="10"/>
  <c r="F22" i="10"/>
  <c r="F21" i="10"/>
  <c r="F20" i="10"/>
  <c r="G18" i="10"/>
  <c r="F18" i="10"/>
  <c r="G17" i="10"/>
  <c r="F17" i="10"/>
  <c r="G16" i="10"/>
  <c r="F16" i="10"/>
  <c r="G15" i="10"/>
  <c r="F15" i="10"/>
  <c r="F14" i="10"/>
  <c r="G13" i="10"/>
  <c r="F13" i="10"/>
  <c r="G11" i="10"/>
  <c r="F11" i="10"/>
  <c r="G9" i="10"/>
  <c r="F9" i="10"/>
  <c r="G7" i="10"/>
  <c r="F7" i="10"/>
  <c r="G66" i="10" l="1"/>
  <c r="G73" i="10"/>
  <c r="G25" i="10"/>
  <c r="F43" i="10"/>
  <c r="F66" i="10"/>
  <c r="F73" i="10"/>
  <c r="F74" i="10"/>
  <c r="F75" i="10"/>
  <c r="D43" i="9"/>
  <c r="F47" i="9"/>
  <c r="G47" i="9"/>
  <c r="D25" i="9"/>
  <c r="E43" i="9"/>
  <c r="E25" i="9"/>
  <c r="F25" i="9" s="1"/>
  <c r="F26" i="9"/>
  <c r="G22" i="9"/>
  <c r="F22" i="9"/>
  <c r="G17" i="9"/>
  <c r="F14" i="9"/>
  <c r="E7" i="9"/>
  <c r="D7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2" i="9"/>
  <c r="F72" i="9"/>
  <c r="G71" i="9"/>
  <c r="F71" i="9"/>
  <c r="G70" i="9"/>
  <c r="F70" i="9"/>
  <c r="G69" i="9"/>
  <c r="F69" i="9"/>
  <c r="G68" i="9"/>
  <c r="F68" i="9"/>
  <c r="G67" i="9"/>
  <c r="F67" i="9"/>
  <c r="E66" i="9"/>
  <c r="D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3" i="9"/>
  <c r="F23" i="9"/>
  <c r="F21" i="9"/>
  <c r="F20" i="9"/>
  <c r="G18" i="9"/>
  <c r="F18" i="9"/>
  <c r="F17" i="9"/>
  <c r="G16" i="9"/>
  <c r="F16" i="9"/>
  <c r="G15" i="9"/>
  <c r="F15" i="9"/>
  <c r="G13" i="9"/>
  <c r="F13" i="9"/>
  <c r="G11" i="9"/>
  <c r="F11" i="9"/>
  <c r="G9" i="9"/>
  <c r="F9" i="9"/>
  <c r="G73" i="9" l="1"/>
  <c r="G25" i="9"/>
  <c r="G75" i="9"/>
  <c r="G74" i="9"/>
  <c r="G66" i="9"/>
  <c r="G7" i="9"/>
  <c r="F7" i="9"/>
  <c r="F66" i="9"/>
  <c r="F73" i="9"/>
  <c r="F74" i="9"/>
  <c r="F75" i="9"/>
  <c r="F67" i="7"/>
  <c r="G67" i="7"/>
  <c r="F68" i="7"/>
  <c r="G68" i="7"/>
  <c r="F69" i="7"/>
  <c r="G69" i="7"/>
  <c r="F70" i="7"/>
  <c r="G70" i="7"/>
  <c r="F71" i="7"/>
  <c r="G71" i="7"/>
  <c r="F72" i="7"/>
  <c r="G72" i="7"/>
  <c r="D66" i="7"/>
  <c r="F21" i="7"/>
  <c r="G83" i="7"/>
  <c r="F83" i="7"/>
  <c r="G82" i="7"/>
  <c r="F82" i="7"/>
  <c r="G81" i="7"/>
  <c r="F81" i="7"/>
  <c r="G80" i="7"/>
  <c r="F80" i="7"/>
  <c r="G79" i="7"/>
  <c r="F79" i="7"/>
  <c r="G78" i="7"/>
  <c r="F78" i="7"/>
  <c r="G77" i="7"/>
  <c r="F77" i="7"/>
  <c r="G76" i="7"/>
  <c r="F76" i="7"/>
  <c r="E75" i="7"/>
  <c r="D75" i="7"/>
  <c r="E74" i="7"/>
  <c r="G74" i="7" s="1"/>
  <c r="D74" i="7"/>
  <c r="D73" i="7" s="1"/>
  <c r="E73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5" i="7"/>
  <c r="F25" i="7"/>
  <c r="G23" i="7"/>
  <c r="F23" i="7"/>
  <c r="G22" i="7"/>
  <c r="F22" i="7"/>
  <c r="F20" i="7"/>
  <c r="G18" i="7"/>
  <c r="F18" i="7"/>
  <c r="G17" i="7"/>
  <c r="F17" i="7"/>
  <c r="G16" i="7"/>
  <c r="F16" i="7"/>
  <c r="G15" i="7"/>
  <c r="F15" i="7"/>
  <c r="G13" i="7"/>
  <c r="F13" i="7"/>
  <c r="G12" i="7"/>
  <c r="F12" i="7"/>
  <c r="G11" i="7"/>
  <c r="F11" i="7"/>
  <c r="G9" i="7"/>
  <c r="F9" i="7"/>
  <c r="G7" i="7"/>
  <c r="F7" i="7"/>
  <c r="G75" i="7" l="1"/>
  <c r="G73" i="7"/>
  <c r="F73" i="7"/>
  <c r="F74" i="7"/>
  <c r="F75" i="7"/>
  <c r="D66" i="6"/>
  <c r="E66" i="6"/>
  <c r="D75" i="6"/>
  <c r="E75" i="6"/>
  <c r="E74" i="6"/>
  <c r="E73" i="6" s="1"/>
  <c r="D74" i="6"/>
  <c r="D73" i="6" s="1"/>
  <c r="F77" i="6" l="1"/>
  <c r="F74" i="6"/>
  <c r="G74" i="6"/>
  <c r="F75" i="6"/>
  <c r="G75" i="6"/>
  <c r="F76" i="6"/>
  <c r="G76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67" i="6"/>
  <c r="G67" i="6"/>
  <c r="F68" i="6"/>
  <c r="G68" i="6"/>
  <c r="F69" i="6"/>
  <c r="G69" i="6"/>
  <c r="F70" i="6"/>
  <c r="G70" i="6"/>
  <c r="F71" i="6"/>
  <c r="F72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9" i="6"/>
  <c r="G9" i="6"/>
  <c r="F11" i="6"/>
  <c r="G11" i="6"/>
  <c r="F12" i="6"/>
  <c r="G12" i="6"/>
  <c r="F13" i="6"/>
  <c r="G13" i="6"/>
  <c r="F15" i="6"/>
  <c r="G15" i="6"/>
  <c r="F16" i="6"/>
  <c r="G16" i="6"/>
  <c r="F17" i="6"/>
  <c r="G17" i="6"/>
  <c r="F18" i="6"/>
  <c r="G18" i="6"/>
  <c r="F20" i="6"/>
  <c r="F22" i="6"/>
  <c r="G22" i="6"/>
  <c r="F23" i="6"/>
  <c r="G23" i="6"/>
  <c r="F66" i="6" l="1"/>
  <c r="G43" i="6"/>
  <c r="F43" i="6"/>
  <c r="G25" i="6"/>
  <c r="F25" i="6"/>
  <c r="G7" i="6"/>
  <c r="F7" i="6"/>
  <c r="G73" i="6" l="1"/>
  <c r="G66" i="6"/>
  <c r="F73" i="6"/>
  <c r="D66" i="5"/>
  <c r="E66" i="5"/>
  <c r="E75" i="5"/>
  <c r="E74" i="5"/>
  <c r="E73" i="5"/>
  <c r="E66" i="7" l="1"/>
  <c r="F37" i="5"/>
  <c r="G37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D75" i="5"/>
  <c r="D74" i="5"/>
  <c r="D73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F27" i="5"/>
  <c r="G25" i="5"/>
  <c r="F25" i="5"/>
  <c r="F20" i="5"/>
  <c r="G18" i="5"/>
  <c r="F18" i="5"/>
  <c r="G17" i="5"/>
  <c r="F17" i="5"/>
  <c r="G16" i="5"/>
  <c r="F16" i="5"/>
  <c r="G15" i="5"/>
  <c r="F15" i="5"/>
  <c r="G13" i="5"/>
  <c r="F13" i="5"/>
  <c r="G12" i="5"/>
  <c r="F12" i="5"/>
  <c r="G11" i="5"/>
  <c r="F11" i="5"/>
  <c r="G9" i="5"/>
  <c r="F9" i="5"/>
  <c r="G7" i="5"/>
  <c r="F7" i="5"/>
  <c r="F66" i="7" l="1"/>
  <c r="G66" i="7"/>
  <c r="G74" i="5"/>
  <c r="G75" i="5"/>
  <c r="G73" i="5"/>
  <c r="F73" i="5"/>
  <c r="F74" i="5"/>
  <c r="F75" i="5"/>
  <c r="D74" i="3"/>
  <c r="D73" i="3"/>
  <c r="D72" i="3" s="1"/>
  <c r="E72" i="3"/>
  <c r="E74" i="3"/>
  <c r="E73" i="3"/>
  <c r="G82" i="3" l="1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2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F27" i="3"/>
  <c r="G25" i="3"/>
  <c r="F25" i="3"/>
  <c r="F20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9" i="3"/>
  <c r="F9" i="3"/>
  <c r="G7" i="3"/>
  <c r="F7" i="3"/>
  <c r="G74" i="3" l="1"/>
  <c r="G73" i="3"/>
  <c r="F42" i="3"/>
  <c r="G42" i="3"/>
  <c r="F72" i="3"/>
  <c r="F73" i="3"/>
  <c r="F74" i="3"/>
  <c r="D74" i="2"/>
  <c r="D73" i="2"/>
  <c r="D72" i="2" s="1"/>
  <c r="E74" i="2"/>
  <c r="G74" i="2" s="1"/>
  <c r="E73" i="2"/>
  <c r="E72" i="2" s="1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61" i="2"/>
  <c r="G61" i="2"/>
  <c r="G60" i="2"/>
  <c r="F51" i="2"/>
  <c r="G51" i="2"/>
  <c r="G44" i="2"/>
  <c r="G36" i="2"/>
  <c r="F12" i="2"/>
  <c r="G12" i="2"/>
  <c r="F16" i="2"/>
  <c r="G16" i="2"/>
  <c r="F73" i="2"/>
  <c r="F71" i="2"/>
  <c r="G70" i="2"/>
  <c r="F70" i="2"/>
  <c r="G69" i="2"/>
  <c r="F69" i="2"/>
  <c r="G68" i="2"/>
  <c r="F68" i="2"/>
  <c r="G67" i="2"/>
  <c r="F67" i="2"/>
  <c r="G66" i="2"/>
  <c r="F66" i="2"/>
  <c r="G65" i="2"/>
  <c r="G64" i="2"/>
  <c r="F64" i="2"/>
  <c r="G63" i="2"/>
  <c r="F63" i="2"/>
  <c r="G62" i="2"/>
  <c r="F62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0" i="2"/>
  <c r="F50" i="2"/>
  <c r="G49" i="2"/>
  <c r="F49" i="2"/>
  <c r="G48" i="2"/>
  <c r="F48" i="2"/>
  <c r="G47" i="2"/>
  <c r="F47" i="2"/>
  <c r="G46" i="2"/>
  <c r="F46" i="2"/>
  <c r="G45" i="2"/>
  <c r="F45" i="2"/>
  <c r="F44" i="2"/>
  <c r="G43" i="2"/>
  <c r="F43" i="2"/>
  <c r="E42" i="2"/>
  <c r="D42" i="2"/>
  <c r="G41" i="2"/>
  <c r="F41" i="2"/>
  <c r="G40" i="2"/>
  <c r="F40" i="2"/>
  <c r="G39" i="2"/>
  <c r="F39" i="2"/>
  <c r="G38" i="2"/>
  <c r="F38" i="2"/>
  <c r="G37" i="2"/>
  <c r="F37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F27" i="2"/>
  <c r="F25" i="2"/>
  <c r="F20" i="2"/>
  <c r="G18" i="2"/>
  <c r="F18" i="2"/>
  <c r="G17" i="2"/>
  <c r="F17" i="2"/>
  <c r="G15" i="2"/>
  <c r="F15" i="2"/>
  <c r="G13" i="2"/>
  <c r="F13" i="2"/>
  <c r="G11" i="2"/>
  <c r="F11" i="2"/>
  <c r="G9" i="2"/>
  <c r="F9" i="2"/>
  <c r="G7" i="2"/>
  <c r="F7" i="2"/>
  <c r="F74" i="2" l="1"/>
  <c r="F72" i="2"/>
  <c r="G72" i="2"/>
  <c r="F65" i="2"/>
  <c r="F42" i="2"/>
  <c r="G25" i="2"/>
  <c r="G42" i="2"/>
  <c r="G73" i="2"/>
  <c r="D73" i="4"/>
  <c r="D72" i="4" s="1"/>
  <c r="E72" i="4"/>
  <c r="D74" i="4"/>
  <c r="E74" i="4"/>
  <c r="F60" i="4" l="1"/>
  <c r="E73" i="4"/>
  <c r="D65" i="4"/>
  <c r="G45" i="4"/>
  <c r="G46" i="4"/>
  <c r="G47" i="4"/>
  <c r="G48" i="4"/>
  <c r="G49" i="4"/>
  <c r="G50" i="4"/>
  <c r="G52" i="4"/>
  <c r="G53" i="4"/>
  <c r="G54" i="4"/>
  <c r="G55" i="4"/>
  <c r="G56" i="4"/>
  <c r="G57" i="4"/>
  <c r="G58" i="4"/>
  <c r="G59" i="4"/>
  <c r="G62" i="4"/>
  <c r="G63" i="4"/>
  <c r="G64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F37" i="4"/>
  <c r="G37" i="4"/>
  <c r="F38" i="4"/>
  <c r="G38" i="4"/>
  <c r="F39" i="4"/>
  <c r="G39" i="4"/>
  <c r="F40" i="4"/>
  <c r="G40" i="4"/>
  <c r="F41" i="4"/>
  <c r="G41" i="4"/>
  <c r="F27" i="4"/>
  <c r="F11" i="4"/>
  <c r="G11" i="4"/>
  <c r="F13" i="4"/>
  <c r="G13" i="4"/>
  <c r="F15" i="4"/>
  <c r="G15" i="4"/>
  <c r="F17" i="4"/>
  <c r="G17" i="4"/>
  <c r="F18" i="4"/>
  <c r="G18" i="4"/>
  <c r="F20" i="4"/>
  <c r="E7" i="4"/>
  <c r="D7" i="4"/>
  <c r="G69" i="4" l="1"/>
  <c r="G28" i="4"/>
  <c r="G43" i="4"/>
  <c r="G66" i="4"/>
  <c r="G67" i="4"/>
  <c r="G68" i="4"/>
  <c r="G70" i="4"/>
  <c r="G75" i="4"/>
  <c r="G76" i="4"/>
  <c r="G77" i="4"/>
  <c r="G78" i="4"/>
  <c r="G79" i="4"/>
  <c r="G80" i="4"/>
  <c r="G81" i="4"/>
  <c r="G9" i="4"/>
  <c r="F74" i="4"/>
  <c r="G73" i="4"/>
  <c r="E65" i="4"/>
  <c r="F66" i="4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E42" i="1"/>
  <c r="G42" i="1" s="1"/>
  <c r="D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E25" i="1"/>
  <c r="G25" i="1" s="1"/>
  <c r="D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E7" i="1"/>
  <c r="G7" i="1" s="1"/>
  <c r="D7" i="1"/>
  <c r="E42" i="4"/>
  <c r="D42" i="4"/>
  <c r="E25" i="4"/>
  <c r="D25" i="4"/>
  <c r="G7" i="4"/>
  <c r="F9" i="4"/>
  <c r="F28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2" i="4"/>
  <c r="F63" i="4"/>
  <c r="F64" i="4"/>
  <c r="F67" i="4"/>
  <c r="F68" i="4"/>
  <c r="F69" i="4"/>
  <c r="F70" i="4"/>
  <c r="F71" i="4"/>
  <c r="F73" i="4"/>
  <c r="F75" i="4"/>
  <c r="F76" i="4"/>
  <c r="F77" i="4"/>
  <c r="F78" i="4"/>
  <c r="F79" i="4"/>
  <c r="F80" i="4"/>
  <c r="F81" i="4"/>
  <c r="F82" i="4"/>
  <c r="G65" i="4" l="1"/>
  <c r="G42" i="4"/>
  <c r="G74" i="4"/>
  <c r="G72" i="4"/>
  <c r="F25" i="4"/>
  <c r="G25" i="4"/>
  <c r="F65" i="4"/>
  <c r="F72" i="4"/>
  <c r="F7" i="4"/>
  <c r="F7" i="1"/>
  <c r="F25" i="1"/>
  <c r="F42" i="1"/>
  <c r="F42" i="4"/>
</calcChain>
</file>

<file path=xl/sharedStrings.xml><?xml version="1.0" encoding="utf-8"?>
<sst xmlns="http://schemas.openxmlformats.org/spreadsheetml/2006/main" count="989" uniqueCount="127">
  <si>
    <t>№</t>
  </si>
  <si>
    <t>Үзүүлэлт</t>
  </si>
  <si>
    <t>тоо</t>
  </si>
  <si>
    <t>хувь</t>
  </si>
  <si>
    <t>Хэргийн өнгө</t>
  </si>
  <si>
    <t>Бусад</t>
  </si>
  <si>
    <t>14-16 насны</t>
  </si>
  <si>
    <t>16-18 насны</t>
  </si>
  <si>
    <t>18-30 насны</t>
  </si>
  <si>
    <t>30-35 насны</t>
  </si>
  <si>
    <t>35-аас дээш насны</t>
  </si>
  <si>
    <t>Нөхцөл байдал</t>
  </si>
  <si>
    <t>ГХ-ийн улмаас нас барсан</t>
  </si>
  <si>
    <t>ГХ-ийн улмаас гэмтсэн</t>
  </si>
  <si>
    <t>Баянтал суманд гарсан</t>
  </si>
  <si>
    <t>Шивээговь суманд гарсан</t>
  </si>
  <si>
    <t>Сүмбэр суманд гарсан</t>
  </si>
  <si>
    <t>Бусад газарт гарсан</t>
  </si>
  <si>
    <t>ЭХҮ-ээс татгалзсан</t>
  </si>
  <si>
    <t>ЗАХ авсан</t>
  </si>
  <si>
    <t>төгрөг</t>
  </si>
  <si>
    <t>үүнээс: шийтгэвэрээр:- хүн</t>
  </si>
  <si>
    <t>тасалбараар: хүн</t>
  </si>
  <si>
    <t>Нэг. Бүртгэгдсэн бүх гэмт хэрэг</t>
  </si>
  <si>
    <t>Үндэсний аюулгүй байдлын эсрэг гэмт хэрэг /79-90/</t>
  </si>
  <si>
    <t>Хүний амь, бие эрүүл мэндийн эсрэг гэмт хэрэг /91-107/</t>
  </si>
  <si>
    <t>Хүүхэд, гэр бүл, нийгмийн ёс суртахууны эсрэг гэмт хэрэг /114-129/</t>
  </si>
  <si>
    <t>Захиргааны журмын эсрэг гэмт хэрэг /230-244/</t>
  </si>
  <si>
    <t>Шүүн таслах ажиллагааны эсрэг гэмт хэрэг /245/</t>
  </si>
  <si>
    <t>Албан тушаалтны эсрэг гэмт хэрэг /263-273/</t>
  </si>
  <si>
    <t>Хүн төрлөхтөний аюулгүй байдал, энхтайвны эсрэг гэмт хэрэг /297-304/</t>
  </si>
  <si>
    <t>Хүний эрх, эрх чөлөө, алдар хүнд, нэр төрийн эсрэг гэмт хэрэг /108-113/</t>
  </si>
  <si>
    <t>Иргэдийн улс төрийн болон эрх, чөлөөний эсрэг гэмт хэрэг /130-144/</t>
  </si>
  <si>
    <t>Өмчлөх эрхийн эсрэг гэмт хэрэг /145-155/</t>
  </si>
  <si>
    <t>Аж ахуйн эсрэг гэмт хэрэг /156-176/</t>
  </si>
  <si>
    <t>Нийгмийн аюулгүй байдлын эсрэг гэмт хэрэг /177-191/</t>
  </si>
  <si>
    <t>Хүн амын эрүүл мэндийн эсрэг гэмт хэрэг /192-201/</t>
  </si>
  <si>
    <t>Байгаль хамгаалах журмын эсрэг гэмт хэрэг /202-214/</t>
  </si>
  <si>
    <t>Компьютерийн мэдээллийн аюулгүй байдлын эсрэг гэмт хэрэг /226-229/</t>
  </si>
  <si>
    <t>Хоёр. Гэмт хэрэгт холбогдогсод</t>
  </si>
  <si>
    <t>Боловсрол-Дээд</t>
  </si>
  <si>
    <t>Боловсрол-Бага</t>
  </si>
  <si>
    <t>Боловсрол-Бүрэн дунд</t>
  </si>
  <si>
    <t>Боловсрол-Тусгай дунд</t>
  </si>
  <si>
    <t>Боловсрол-Бүрэн бус дунд</t>
  </si>
  <si>
    <t>Ажилгүй хүмүүсээс үйлдсэн</t>
  </si>
  <si>
    <t>Эмэгтэй хүн оролцсон</t>
  </si>
  <si>
    <t>Хүүхэд оролцсон</t>
  </si>
  <si>
    <t>Бүлэгээр үйлдсэн</t>
  </si>
  <si>
    <t>Согтуугаар үйлдсэн</t>
  </si>
  <si>
    <t>Боловсролгүй</t>
  </si>
  <si>
    <t>Гурав. Гэмт хэргийн гаралт, нөхцөл байдал</t>
  </si>
  <si>
    <t>Гудамж талбайд</t>
  </si>
  <si>
    <t>Албан газарт</t>
  </si>
  <si>
    <t>Гэр орон сууцанд</t>
  </si>
  <si>
    <t>Бусад газарт</t>
  </si>
  <si>
    <t>06-14 цагт</t>
  </si>
  <si>
    <t>14-19 цагт</t>
  </si>
  <si>
    <t>19-22 цагт</t>
  </si>
  <si>
    <t>22-06 цагт</t>
  </si>
  <si>
    <t>Нөхөн төлүүлсэн хохирол /сая, төг/</t>
  </si>
  <si>
    <t>Илрээгүй ГХ-ийн тоо</t>
  </si>
  <si>
    <t>Илрүүлэлтийн хувь</t>
  </si>
  <si>
    <t>хэргийн ангилал</t>
  </si>
  <si>
    <t>Онц хүнд гэмт хэрэг</t>
  </si>
  <si>
    <t>Хүнд гэмт хэрэг</t>
  </si>
  <si>
    <t>Хүндэвтэр гэмт хэрэг</t>
  </si>
  <si>
    <t>Хөнгөн гэмт хэрэг</t>
  </si>
  <si>
    <t>Дөрөв. Хүлээн авсан өргөдөл, гомдол, мэдээлэл</t>
  </si>
  <si>
    <t xml:space="preserve">Нэгтгэсэн, шилжүүлсэн </t>
  </si>
  <si>
    <t>Үлдэгдэл</t>
  </si>
  <si>
    <t>Тав. Захиргааны зөрчил</t>
  </si>
  <si>
    <t>Торгосон:-хүн</t>
  </si>
  <si>
    <t>Төгрөг</t>
  </si>
  <si>
    <t>Баривчлуулсан хүний тоо</t>
  </si>
  <si>
    <t>Эрх хассан</t>
  </si>
  <si>
    <t>Албадан болон сайн дурын эмчилгээнд хамруулсан</t>
  </si>
  <si>
    <t>Хэв журмын нөхцөл байдал</t>
  </si>
  <si>
    <t>Өргөдөл</t>
  </si>
  <si>
    <t>Үүнээс: ЭХ үүсгэсэн</t>
  </si>
  <si>
    <t>2015.02.04</t>
  </si>
  <si>
    <t>2014 он</t>
  </si>
  <si>
    <t>2015 он</t>
  </si>
  <si>
    <t>Өсөлт, Бууралт</t>
  </si>
  <si>
    <t>Цэргийн албаны эсрэг гэмт хэрэг /274-296/</t>
  </si>
  <si>
    <t>Сэжигтэн</t>
  </si>
  <si>
    <t>Говьсүмбэр аймгийн эрүүгийн болон  хэв журмын</t>
  </si>
  <si>
    <t>/2015 оны 01 сарын байдлаар/</t>
  </si>
  <si>
    <t>нөхцөл байдлын статистик мэдээ</t>
  </si>
  <si>
    <t>Мэдээлэл судалгааны мэргэжилтэн, цагдаагийн дэслэгч                       Ч.Чимэдлхам</t>
  </si>
  <si>
    <t>Цагдаагийн хэлтсийн дарга, цагдаагийн хурандаа                                  Ц.Баярсайхан</t>
  </si>
  <si>
    <t>Тээврийн хэрэгслийн хөдөлгөөний аюулгүй байдлын эсрэг гэмт хэрэг /215-225/</t>
  </si>
  <si>
    <t>Учирсан хохирол /сая, төг/</t>
  </si>
  <si>
    <t>Саатуулсан /эрүүлжүүлсэн/ хүний тоо</t>
  </si>
  <si>
    <t>ЭХҮүсгэсэн</t>
  </si>
  <si>
    <t>1 нэгж</t>
  </si>
  <si>
    <t>2 нэгж</t>
  </si>
  <si>
    <t>4 нэгж</t>
  </si>
  <si>
    <t>28 нэгж</t>
  </si>
  <si>
    <t>/2015 оны 02 сарын байдлаар/</t>
  </si>
  <si>
    <t>2015.03.04</t>
  </si>
  <si>
    <t xml:space="preserve"> </t>
  </si>
  <si>
    <t>10 нэгж</t>
  </si>
  <si>
    <t>3 нэгж</t>
  </si>
  <si>
    <t>25 нэгж</t>
  </si>
  <si>
    <t>2015.04.03</t>
  </si>
  <si>
    <t>/2015 оны 1 дүгээр улирал буюу 3 сарын байдлаар/</t>
  </si>
  <si>
    <t>/2015 оны 4 дүгээр сарын байдлаар/</t>
  </si>
  <si>
    <t>34 нэгж</t>
  </si>
  <si>
    <t>2015.05.05</t>
  </si>
  <si>
    <t>/2015 оны 5 дугаар сарын байдлаар/</t>
  </si>
  <si>
    <t>2015.06.05</t>
  </si>
  <si>
    <t>Гэр бүлийн хүчирхийллийн улмаас үйлдсэн</t>
  </si>
  <si>
    <t>38 нэгж</t>
  </si>
  <si>
    <t>/2015 оны хагас жилийн байдлаар/</t>
  </si>
  <si>
    <t>Сүмбэр</t>
  </si>
  <si>
    <t>7 нэгж</t>
  </si>
  <si>
    <t>2015.07.06</t>
  </si>
  <si>
    <t>2015.08.04</t>
  </si>
  <si>
    <t>2015.09.04</t>
  </si>
  <si>
    <t>/2015 оны 8 дугаар сарын байдлаар/</t>
  </si>
  <si>
    <t>Авто зам</t>
  </si>
  <si>
    <t>2015.10.04</t>
  </si>
  <si>
    <t>39 нэгж</t>
  </si>
  <si>
    <t>/2015 оны эхний 3 дугаар улирлын байдлаар/</t>
  </si>
  <si>
    <t>2015.11.03</t>
  </si>
  <si>
    <t>/2015 оны эхний 10 дугаар сарын байдлаар/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</si>
</sst>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_-* #,##0.00_₮_-;\-* #,##0.00_₮_-;_-* &quot;-&quot;??_₮_-;_-@_-"/>
    <numFmt numFmtId="167" formatCode="0.0;[Red]0.0"/>
  </numFmts>
  <fonts count="19" x14ac:knownFonts="1"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 tint="4.9989318521683403E-2"/>
      <name val="Times New Roman"/>
      <family val="1"/>
    </font>
    <font>
      <sz val="7"/>
      <color theme="1" tint="4.9989318521683403E-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70C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1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0" borderId="0" xfId="1" applyFont="1"/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/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" fontId="12" fillId="0" borderId="1" xfId="1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5" fillId="2" borderId="1" xfId="1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1" fontId="17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7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1" fontId="18" fillId="3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7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164" fontId="2" fillId="0" borderId="0" xfId="1" applyNumberFormat="1" applyFont="1" applyBorder="1" applyAlignment="1">
      <alignment horizontal="left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 textRotation="90" wrapText="1"/>
    </xf>
    <xf numFmtId="0" fontId="12" fillId="0" borderId="5" xfId="1" applyFont="1" applyBorder="1" applyAlignment="1">
      <alignment vertical="center" textRotation="90" wrapText="1"/>
    </xf>
    <xf numFmtId="0" fontId="12" fillId="0" borderId="6" xfId="1" applyFont="1" applyBorder="1" applyAlignment="1">
      <alignment vertical="center" textRotation="90" wrapText="1"/>
    </xf>
    <xf numFmtId="0" fontId="4" fillId="0" borderId="4" xfId="1" applyFont="1" applyBorder="1" applyAlignment="1">
      <alignment vertical="center" textRotation="90" wrapText="1"/>
    </xf>
    <xf numFmtId="0" fontId="4" fillId="0" borderId="5" xfId="1" applyFont="1" applyBorder="1" applyAlignment="1">
      <alignment vertical="center" textRotation="90" wrapText="1"/>
    </xf>
    <xf numFmtId="0" fontId="4" fillId="0" borderId="6" xfId="1" applyFont="1" applyBorder="1" applyAlignment="1">
      <alignment vertical="center" textRotation="90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zoomScale="148" zoomScaleNormal="148" workbookViewId="0">
      <selection sqref="A1:XFD1048576"/>
    </sheetView>
  </sheetViews>
  <sheetFormatPr defaultRowHeight="12.75" x14ac:dyDescent="0.2"/>
  <cols>
    <col min="1" max="2" width="3.85546875" style="1" customWidth="1"/>
    <col min="3" max="3" width="43" style="1" customWidth="1"/>
    <col min="4" max="7" width="8.1406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ht="12.75" customHeight="1" x14ac:dyDescent="0.2">
      <c r="A1" s="97" t="s">
        <v>86</v>
      </c>
      <c r="B1" s="97"/>
      <c r="C1" s="97"/>
      <c r="D1" s="97"/>
      <c r="E1" s="97"/>
      <c r="F1" s="97"/>
      <c r="G1" s="97"/>
    </row>
    <row r="2" spans="1:9" ht="12.75" customHeight="1" x14ac:dyDescent="0.2">
      <c r="A2" s="97" t="s">
        <v>88</v>
      </c>
      <c r="B2" s="97"/>
      <c r="C2" s="97"/>
      <c r="D2" s="97"/>
      <c r="E2" s="97"/>
      <c r="F2" s="97"/>
      <c r="G2" s="97"/>
    </row>
    <row r="3" spans="1:9" ht="12.75" customHeight="1" x14ac:dyDescent="0.2">
      <c r="A3" s="97" t="s">
        <v>99</v>
      </c>
      <c r="B3" s="97"/>
      <c r="C3" s="97"/>
      <c r="D3" s="97"/>
      <c r="E3" s="97"/>
      <c r="F3" s="97"/>
      <c r="G3" s="97"/>
    </row>
    <row r="4" spans="1:9" ht="12.75" customHeight="1" x14ac:dyDescent="0.2">
      <c r="A4" s="98" t="s">
        <v>100</v>
      </c>
      <c r="B4" s="98"/>
      <c r="C4" s="98"/>
    </row>
    <row r="5" spans="1:9" ht="12.75" customHeight="1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ht="12.75" customHeight="1" x14ac:dyDescent="0.2">
      <c r="A6" s="93"/>
      <c r="B6" s="93"/>
      <c r="C6" s="93"/>
      <c r="D6" s="93"/>
      <c r="E6" s="93"/>
      <c r="F6" s="9" t="s">
        <v>2</v>
      </c>
      <c r="G6" s="9" t="s">
        <v>3</v>
      </c>
      <c r="H6" s="4"/>
      <c r="I6" s="4"/>
    </row>
    <row r="7" spans="1:9" ht="12.75" customHeight="1" x14ac:dyDescent="0.2">
      <c r="A7" s="93" t="s">
        <v>23</v>
      </c>
      <c r="B7" s="93"/>
      <c r="C7" s="93"/>
      <c r="D7" s="9">
        <f>SUM(D8:D24)</f>
        <v>39</v>
      </c>
      <c r="E7" s="25">
        <f>SUM(E8:E24)</f>
        <v>36</v>
      </c>
      <c r="F7" s="9">
        <f>E7-D7</f>
        <v>-3</v>
      </c>
      <c r="G7" s="10">
        <f>E7*100/D7-100</f>
        <v>-7.6923076923076934</v>
      </c>
      <c r="H7" s="4"/>
      <c r="I7" s="4"/>
    </row>
    <row r="8" spans="1:9" ht="12.75" customHeight="1" x14ac:dyDescent="0.2">
      <c r="A8" s="96" t="s">
        <v>4</v>
      </c>
      <c r="B8" s="31">
        <v>1</v>
      </c>
      <c r="C8" s="32" t="s">
        <v>24</v>
      </c>
      <c r="D8" s="33"/>
      <c r="E8" s="33"/>
      <c r="F8" s="33"/>
      <c r="G8" s="34"/>
    </row>
    <row r="9" spans="1:9" ht="12.75" customHeight="1" x14ac:dyDescent="0.2">
      <c r="A9" s="96"/>
      <c r="B9" s="31">
        <v>2</v>
      </c>
      <c r="C9" s="32" t="s">
        <v>25</v>
      </c>
      <c r="D9" s="33">
        <v>17</v>
      </c>
      <c r="E9" s="33">
        <v>21</v>
      </c>
      <c r="F9" s="33">
        <f t="shared" ref="F9:F66" si="0">E9-D9</f>
        <v>4</v>
      </c>
      <c r="G9" s="34">
        <f t="shared" ref="G9:G70" si="1">E9*100/D9-100</f>
        <v>23.529411764705884</v>
      </c>
      <c r="H9" s="14"/>
      <c r="I9" s="14"/>
    </row>
    <row r="10" spans="1:9" ht="12.75" customHeight="1" x14ac:dyDescent="0.2">
      <c r="A10" s="96"/>
      <c r="B10" s="31">
        <v>3</v>
      </c>
      <c r="C10" s="35" t="s">
        <v>31</v>
      </c>
      <c r="D10" s="36"/>
      <c r="E10" s="36"/>
      <c r="F10" s="33"/>
      <c r="G10" s="34"/>
    </row>
    <row r="11" spans="1:9" ht="12.75" customHeight="1" x14ac:dyDescent="0.2">
      <c r="A11" s="96"/>
      <c r="B11" s="31">
        <v>4</v>
      </c>
      <c r="C11" s="37" t="s">
        <v>26</v>
      </c>
      <c r="D11" s="33">
        <v>1</v>
      </c>
      <c r="E11" s="33">
        <v>0</v>
      </c>
      <c r="F11" s="33">
        <f t="shared" ref="F11:F20" si="2">E11-D11</f>
        <v>-1</v>
      </c>
      <c r="G11" s="34">
        <f t="shared" ref="G11:G18" si="3">E11*100/D11-100</f>
        <v>-100</v>
      </c>
    </row>
    <row r="12" spans="1:9" ht="12.75" customHeight="1" x14ac:dyDescent="0.2">
      <c r="A12" s="96"/>
      <c r="B12" s="31">
        <v>5</v>
      </c>
      <c r="C12" s="37" t="s">
        <v>32</v>
      </c>
      <c r="D12" s="33"/>
      <c r="E12" s="33"/>
      <c r="F12" s="33"/>
      <c r="G12" s="34"/>
      <c r="H12" s="14"/>
      <c r="I12" s="14"/>
    </row>
    <row r="13" spans="1:9" ht="12.75" customHeight="1" x14ac:dyDescent="0.2">
      <c r="A13" s="96"/>
      <c r="B13" s="31">
        <v>6</v>
      </c>
      <c r="C13" s="32" t="s">
        <v>33</v>
      </c>
      <c r="D13" s="33">
        <v>12</v>
      </c>
      <c r="E13" s="33">
        <v>11</v>
      </c>
      <c r="F13" s="33">
        <f t="shared" si="2"/>
        <v>-1</v>
      </c>
      <c r="G13" s="34">
        <f t="shared" si="3"/>
        <v>-8.3333333333333286</v>
      </c>
    </row>
    <row r="14" spans="1:9" ht="12.75" customHeight="1" x14ac:dyDescent="0.2">
      <c r="A14" s="96"/>
      <c r="B14" s="31">
        <v>7</v>
      </c>
      <c r="C14" s="32" t="s">
        <v>34</v>
      </c>
      <c r="D14" s="33"/>
      <c r="E14" s="33"/>
      <c r="F14" s="33"/>
      <c r="G14" s="34"/>
    </row>
    <row r="15" spans="1:9" ht="12.75" customHeight="1" x14ac:dyDescent="0.2">
      <c r="A15" s="96"/>
      <c r="B15" s="31">
        <v>8</v>
      </c>
      <c r="C15" s="32" t="s">
        <v>35</v>
      </c>
      <c r="D15" s="33">
        <v>2</v>
      </c>
      <c r="E15" s="33">
        <v>2</v>
      </c>
      <c r="F15" s="33">
        <f t="shared" si="2"/>
        <v>0</v>
      </c>
      <c r="G15" s="34">
        <f t="shared" si="3"/>
        <v>0</v>
      </c>
    </row>
    <row r="16" spans="1:9" ht="12.75" customHeight="1" x14ac:dyDescent="0.2">
      <c r="A16" s="96"/>
      <c r="B16" s="31">
        <v>9</v>
      </c>
      <c r="C16" s="32" t="s">
        <v>36</v>
      </c>
      <c r="D16" s="33"/>
      <c r="E16" s="33"/>
      <c r="F16" s="33"/>
      <c r="G16" s="34"/>
    </row>
    <row r="17" spans="1:7" ht="12.75" customHeight="1" x14ac:dyDescent="0.2">
      <c r="A17" s="96"/>
      <c r="B17" s="31">
        <v>10</v>
      </c>
      <c r="C17" s="32" t="s">
        <v>37</v>
      </c>
      <c r="D17" s="33">
        <v>1</v>
      </c>
      <c r="E17" s="33">
        <v>0</v>
      </c>
      <c r="F17" s="33">
        <f t="shared" si="2"/>
        <v>-1</v>
      </c>
      <c r="G17" s="34">
        <f t="shared" si="3"/>
        <v>-100</v>
      </c>
    </row>
    <row r="18" spans="1:7" ht="12.75" customHeight="1" x14ac:dyDescent="0.2">
      <c r="A18" s="96"/>
      <c r="B18" s="31">
        <v>11</v>
      </c>
      <c r="C18" s="38" t="s">
        <v>91</v>
      </c>
      <c r="D18" s="33">
        <v>6</v>
      </c>
      <c r="E18" s="33">
        <v>0</v>
      </c>
      <c r="F18" s="33">
        <f t="shared" si="2"/>
        <v>-6</v>
      </c>
      <c r="G18" s="34">
        <f t="shared" si="3"/>
        <v>-100</v>
      </c>
    </row>
    <row r="19" spans="1:7" ht="12.75" customHeight="1" x14ac:dyDescent="0.2">
      <c r="A19" s="96"/>
      <c r="B19" s="31">
        <v>12</v>
      </c>
      <c r="C19" s="37" t="s">
        <v>38</v>
      </c>
      <c r="D19" s="33"/>
      <c r="E19" s="33"/>
      <c r="F19" s="33"/>
      <c r="G19" s="34"/>
    </row>
    <row r="20" spans="1:7" ht="12.75" customHeight="1" x14ac:dyDescent="0.2">
      <c r="A20" s="96"/>
      <c r="B20" s="31">
        <v>13</v>
      </c>
      <c r="C20" s="32" t="s">
        <v>27</v>
      </c>
      <c r="D20" s="33">
        <v>0</v>
      </c>
      <c r="E20" s="33">
        <v>2</v>
      </c>
      <c r="F20" s="33">
        <f t="shared" si="2"/>
        <v>2</v>
      </c>
      <c r="G20" s="34" t="s">
        <v>96</v>
      </c>
    </row>
    <row r="21" spans="1:7" ht="12.75" customHeight="1" x14ac:dyDescent="0.2">
      <c r="A21" s="96"/>
      <c r="B21" s="31">
        <v>14</v>
      </c>
      <c r="C21" s="32" t="s">
        <v>28</v>
      </c>
      <c r="D21" s="33"/>
      <c r="E21" s="33"/>
      <c r="F21" s="33"/>
      <c r="G21" s="34"/>
    </row>
    <row r="22" spans="1:7" ht="12.75" customHeight="1" x14ac:dyDescent="0.2">
      <c r="A22" s="96"/>
      <c r="B22" s="31">
        <v>15</v>
      </c>
      <c r="C22" s="32" t="s">
        <v>84</v>
      </c>
      <c r="D22" s="33"/>
      <c r="E22" s="33"/>
      <c r="F22" s="33"/>
      <c r="G22" s="34"/>
    </row>
    <row r="23" spans="1:7" ht="12.75" customHeight="1" x14ac:dyDescent="0.2">
      <c r="A23" s="96"/>
      <c r="B23" s="31">
        <v>16</v>
      </c>
      <c r="C23" s="32" t="s">
        <v>29</v>
      </c>
      <c r="D23" s="33"/>
      <c r="E23" s="33"/>
      <c r="F23" s="33"/>
      <c r="G23" s="34"/>
    </row>
    <row r="24" spans="1:7" ht="12.75" customHeight="1" x14ac:dyDescent="0.2">
      <c r="A24" s="96"/>
      <c r="B24" s="31">
        <v>17</v>
      </c>
      <c r="C24" s="37" t="s">
        <v>30</v>
      </c>
      <c r="D24" s="33"/>
      <c r="E24" s="33"/>
      <c r="F24" s="33"/>
      <c r="G24" s="34"/>
    </row>
    <row r="25" spans="1:7" ht="12.75" customHeight="1" x14ac:dyDescent="0.2">
      <c r="A25" s="99" t="s">
        <v>39</v>
      </c>
      <c r="B25" s="99"/>
      <c r="C25" s="99"/>
      <c r="D25" s="39">
        <f>SUM(D26:D30)</f>
        <v>21</v>
      </c>
      <c r="E25" s="39">
        <f>SUM(E26:E30)</f>
        <v>29</v>
      </c>
      <c r="F25" s="39">
        <f t="shared" si="0"/>
        <v>8</v>
      </c>
      <c r="G25" s="40">
        <f t="shared" si="1"/>
        <v>38.095238095238102</v>
      </c>
    </row>
    <row r="26" spans="1:7" ht="12.75" customHeight="1" x14ac:dyDescent="0.2">
      <c r="A26" s="96" t="s">
        <v>85</v>
      </c>
      <c r="B26" s="31">
        <v>18</v>
      </c>
      <c r="C26" s="41" t="s">
        <v>6</v>
      </c>
      <c r="D26" s="42"/>
      <c r="E26" s="33"/>
      <c r="F26" s="33"/>
      <c r="G26" s="34"/>
    </row>
    <row r="27" spans="1:7" ht="12.75" customHeight="1" x14ac:dyDescent="0.2">
      <c r="A27" s="96"/>
      <c r="B27" s="31">
        <v>19</v>
      </c>
      <c r="C27" s="41" t="s">
        <v>7</v>
      </c>
      <c r="D27" s="33">
        <v>0</v>
      </c>
      <c r="E27" s="33">
        <v>1</v>
      </c>
      <c r="F27" s="33">
        <f t="shared" si="0"/>
        <v>1</v>
      </c>
      <c r="G27" s="34" t="s">
        <v>95</v>
      </c>
    </row>
    <row r="28" spans="1:7" ht="12.75" customHeight="1" x14ac:dyDescent="0.2">
      <c r="A28" s="96"/>
      <c r="B28" s="31">
        <v>20</v>
      </c>
      <c r="C28" s="41" t="s">
        <v>8</v>
      </c>
      <c r="D28" s="33">
        <v>9</v>
      </c>
      <c r="E28" s="33">
        <v>13</v>
      </c>
      <c r="F28" s="33">
        <f t="shared" si="0"/>
        <v>4</v>
      </c>
      <c r="G28" s="34">
        <f t="shared" si="1"/>
        <v>44.444444444444457</v>
      </c>
    </row>
    <row r="29" spans="1:7" ht="12.75" customHeight="1" x14ac:dyDescent="0.2">
      <c r="A29" s="96"/>
      <c r="B29" s="31">
        <v>21</v>
      </c>
      <c r="C29" s="41" t="s">
        <v>9</v>
      </c>
      <c r="D29" s="33">
        <v>4</v>
      </c>
      <c r="E29" s="33">
        <v>10</v>
      </c>
      <c r="F29" s="33">
        <f t="shared" ref="F29:F41" si="4">E29-D29</f>
        <v>6</v>
      </c>
      <c r="G29" s="34">
        <f t="shared" ref="G29:G41" si="5">E29*100/D29-100</f>
        <v>150</v>
      </c>
    </row>
    <row r="30" spans="1:7" ht="12.75" customHeight="1" x14ac:dyDescent="0.2">
      <c r="A30" s="96"/>
      <c r="B30" s="31">
        <v>22</v>
      </c>
      <c r="C30" s="41" t="s">
        <v>10</v>
      </c>
      <c r="D30" s="33">
        <v>8</v>
      </c>
      <c r="E30" s="33">
        <v>5</v>
      </c>
      <c r="F30" s="33">
        <f t="shared" si="4"/>
        <v>-3</v>
      </c>
      <c r="G30" s="34">
        <f t="shared" si="5"/>
        <v>-37.5</v>
      </c>
    </row>
    <row r="31" spans="1:7" ht="12.75" customHeight="1" x14ac:dyDescent="0.2">
      <c r="A31" s="96"/>
      <c r="B31" s="31">
        <v>23</v>
      </c>
      <c r="C31" s="41" t="s">
        <v>40</v>
      </c>
      <c r="D31" s="33">
        <v>6</v>
      </c>
      <c r="E31" s="33">
        <v>3</v>
      </c>
      <c r="F31" s="33">
        <f t="shared" si="4"/>
        <v>-3</v>
      </c>
      <c r="G31" s="34">
        <f t="shared" si="5"/>
        <v>-50</v>
      </c>
    </row>
    <row r="32" spans="1:7" ht="12.75" customHeight="1" x14ac:dyDescent="0.2">
      <c r="A32" s="96"/>
      <c r="B32" s="31">
        <v>24</v>
      </c>
      <c r="C32" s="41" t="s">
        <v>43</v>
      </c>
      <c r="D32" s="33">
        <v>1</v>
      </c>
      <c r="E32" s="33">
        <v>3</v>
      </c>
      <c r="F32" s="33">
        <f t="shared" si="4"/>
        <v>2</v>
      </c>
      <c r="G32" s="34">
        <f t="shared" si="5"/>
        <v>200</v>
      </c>
    </row>
    <row r="33" spans="1:7" ht="12.75" customHeight="1" x14ac:dyDescent="0.2">
      <c r="A33" s="96"/>
      <c r="B33" s="31">
        <v>25</v>
      </c>
      <c r="C33" s="41" t="s">
        <v>42</v>
      </c>
      <c r="D33" s="33">
        <v>6</v>
      </c>
      <c r="E33" s="33">
        <v>8</v>
      </c>
      <c r="F33" s="33">
        <f t="shared" si="4"/>
        <v>2</v>
      </c>
      <c r="G33" s="34">
        <f t="shared" si="5"/>
        <v>33.333333333333343</v>
      </c>
    </row>
    <row r="34" spans="1:7" ht="12.75" customHeight="1" x14ac:dyDescent="0.2">
      <c r="A34" s="96"/>
      <c r="B34" s="31">
        <v>26</v>
      </c>
      <c r="C34" s="41" t="s">
        <v>44</v>
      </c>
      <c r="D34" s="33">
        <v>2</v>
      </c>
      <c r="E34" s="33">
        <v>7</v>
      </c>
      <c r="F34" s="33">
        <f t="shared" si="4"/>
        <v>5</v>
      </c>
      <c r="G34" s="34">
        <f t="shared" si="5"/>
        <v>250</v>
      </c>
    </row>
    <row r="35" spans="1:7" ht="12.75" customHeight="1" x14ac:dyDescent="0.2">
      <c r="A35" s="96"/>
      <c r="B35" s="31">
        <v>27</v>
      </c>
      <c r="C35" s="41" t="s">
        <v>41</v>
      </c>
      <c r="D35" s="33">
        <v>4</v>
      </c>
      <c r="E35" s="33">
        <v>2</v>
      </c>
      <c r="F35" s="33">
        <f t="shared" si="4"/>
        <v>-2</v>
      </c>
      <c r="G35" s="34">
        <f t="shared" si="5"/>
        <v>-50</v>
      </c>
    </row>
    <row r="36" spans="1:7" ht="12.75" customHeight="1" x14ac:dyDescent="0.2">
      <c r="A36" s="96"/>
      <c r="B36" s="31">
        <v>28</v>
      </c>
      <c r="C36" s="41" t="s">
        <v>50</v>
      </c>
      <c r="D36" s="33">
        <v>0</v>
      </c>
      <c r="E36" s="33">
        <v>1</v>
      </c>
      <c r="F36" s="33">
        <f t="shared" si="4"/>
        <v>1</v>
      </c>
      <c r="G36" s="34" t="s">
        <v>95</v>
      </c>
    </row>
    <row r="37" spans="1:7" s="28" customFormat="1" ht="12.75" customHeight="1" x14ac:dyDescent="0.2">
      <c r="A37" s="96"/>
      <c r="B37" s="31">
        <v>29</v>
      </c>
      <c r="C37" s="41" t="s">
        <v>45</v>
      </c>
      <c r="D37" s="33">
        <v>13</v>
      </c>
      <c r="E37" s="33">
        <v>8</v>
      </c>
      <c r="F37" s="33">
        <f t="shared" si="4"/>
        <v>-5</v>
      </c>
      <c r="G37" s="34">
        <f t="shared" si="5"/>
        <v>-38.46153846153846</v>
      </c>
    </row>
    <row r="38" spans="1:7" ht="12.75" customHeight="1" x14ac:dyDescent="0.2">
      <c r="A38" s="96"/>
      <c r="B38" s="31">
        <v>30</v>
      </c>
      <c r="C38" s="41" t="s">
        <v>46</v>
      </c>
      <c r="D38" s="33">
        <v>1</v>
      </c>
      <c r="E38" s="33">
        <v>2</v>
      </c>
      <c r="F38" s="33">
        <f t="shared" si="4"/>
        <v>1</v>
      </c>
      <c r="G38" s="34">
        <f t="shared" si="5"/>
        <v>100</v>
      </c>
    </row>
    <row r="39" spans="1:7" ht="12.75" customHeight="1" x14ac:dyDescent="0.2">
      <c r="A39" s="96"/>
      <c r="B39" s="31">
        <v>31</v>
      </c>
      <c r="C39" s="41" t="s">
        <v>47</v>
      </c>
      <c r="D39" s="33">
        <v>1</v>
      </c>
      <c r="E39" s="33">
        <v>1</v>
      </c>
      <c r="F39" s="33">
        <f t="shared" si="4"/>
        <v>0</v>
      </c>
      <c r="G39" s="34">
        <f t="shared" si="5"/>
        <v>0</v>
      </c>
    </row>
    <row r="40" spans="1:7" ht="12.75" customHeight="1" x14ac:dyDescent="0.2">
      <c r="A40" s="96"/>
      <c r="B40" s="31">
        <v>32</v>
      </c>
      <c r="C40" s="41" t="s">
        <v>48</v>
      </c>
      <c r="D40" s="33">
        <v>11</v>
      </c>
      <c r="E40" s="33">
        <v>1</v>
      </c>
      <c r="F40" s="33">
        <f t="shared" si="4"/>
        <v>-10</v>
      </c>
      <c r="G40" s="34">
        <f t="shared" si="5"/>
        <v>-90.909090909090907</v>
      </c>
    </row>
    <row r="41" spans="1:7" ht="12.75" customHeight="1" x14ac:dyDescent="0.2">
      <c r="A41" s="96"/>
      <c r="B41" s="31">
        <v>33</v>
      </c>
      <c r="C41" s="41" t="s">
        <v>49</v>
      </c>
      <c r="D41" s="33">
        <v>13</v>
      </c>
      <c r="E41" s="33">
        <v>21</v>
      </c>
      <c r="F41" s="33">
        <f t="shared" si="4"/>
        <v>8</v>
      </c>
      <c r="G41" s="34">
        <f t="shared" si="5"/>
        <v>61.538461538461547</v>
      </c>
    </row>
    <row r="42" spans="1:7" ht="12.75" customHeight="1" x14ac:dyDescent="0.2">
      <c r="A42" s="100" t="s">
        <v>51</v>
      </c>
      <c r="B42" s="101"/>
      <c r="C42" s="101"/>
      <c r="D42" s="39">
        <f>SUM(D43:D46)</f>
        <v>39</v>
      </c>
      <c r="E42" s="39">
        <f>SUM(E43:E46)</f>
        <v>36</v>
      </c>
      <c r="F42" s="39">
        <f t="shared" si="0"/>
        <v>-3</v>
      </c>
      <c r="G42" s="40">
        <f t="shared" si="1"/>
        <v>-7.6923076923076934</v>
      </c>
    </row>
    <row r="43" spans="1:7" ht="12.75" customHeight="1" x14ac:dyDescent="0.2">
      <c r="A43" s="96" t="s">
        <v>11</v>
      </c>
      <c r="B43" s="31">
        <v>34</v>
      </c>
      <c r="C43" s="41" t="s">
        <v>52</v>
      </c>
      <c r="D43" s="33">
        <v>5</v>
      </c>
      <c r="E43" s="33">
        <v>10</v>
      </c>
      <c r="F43" s="33">
        <f t="shared" si="0"/>
        <v>5</v>
      </c>
      <c r="G43" s="34">
        <f t="shared" si="1"/>
        <v>100</v>
      </c>
    </row>
    <row r="44" spans="1:7" ht="12.75" customHeight="1" x14ac:dyDescent="0.2">
      <c r="A44" s="96"/>
      <c r="B44" s="31">
        <v>35</v>
      </c>
      <c r="C44" s="41" t="s">
        <v>53</v>
      </c>
      <c r="D44" s="33">
        <v>0</v>
      </c>
      <c r="E44" s="33">
        <v>4</v>
      </c>
      <c r="F44" s="33">
        <f t="shared" si="0"/>
        <v>4</v>
      </c>
      <c r="G44" s="34" t="s">
        <v>97</v>
      </c>
    </row>
    <row r="45" spans="1:7" s="28" customFormat="1" ht="12.75" customHeight="1" x14ac:dyDescent="0.2">
      <c r="A45" s="96"/>
      <c r="B45" s="31">
        <v>36</v>
      </c>
      <c r="C45" s="41" t="s">
        <v>54</v>
      </c>
      <c r="D45" s="33">
        <v>13</v>
      </c>
      <c r="E45" s="33">
        <v>13</v>
      </c>
      <c r="F45" s="33">
        <f t="shared" si="0"/>
        <v>0</v>
      </c>
      <c r="G45" s="34">
        <f t="shared" si="1"/>
        <v>0</v>
      </c>
    </row>
    <row r="46" spans="1:7" ht="12.75" customHeight="1" x14ac:dyDescent="0.2">
      <c r="A46" s="96"/>
      <c r="B46" s="31">
        <v>37</v>
      </c>
      <c r="C46" s="41" t="s">
        <v>55</v>
      </c>
      <c r="D46" s="33">
        <v>21</v>
      </c>
      <c r="E46" s="33">
        <v>9</v>
      </c>
      <c r="F46" s="33">
        <f t="shared" si="0"/>
        <v>-12</v>
      </c>
      <c r="G46" s="34">
        <f t="shared" si="1"/>
        <v>-57.142857142857146</v>
      </c>
    </row>
    <row r="47" spans="1:7" s="26" customFormat="1" ht="12.75" customHeight="1" x14ac:dyDescent="0.2">
      <c r="A47" s="96"/>
      <c r="B47" s="31">
        <v>38</v>
      </c>
      <c r="C47" s="43" t="s">
        <v>56</v>
      </c>
      <c r="D47" s="33">
        <v>7</v>
      </c>
      <c r="E47" s="33">
        <v>6</v>
      </c>
      <c r="F47" s="33">
        <f t="shared" si="0"/>
        <v>-1</v>
      </c>
      <c r="G47" s="34">
        <f t="shared" si="1"/>
        <v>-14.285714285714292</v>
      </c>
    </row>
    <row r="48" spans="1:7" ht="12.75" customHeight="1" x14ac:dyDescent="0.2">
      <c r="A48" s="96"/>
      <c r="B48" s="31">
        <v>39</v>
      </c>
      <c r="C48" s="41" t="s">
        <v>57</v>
      </c>
      <c r="D48" s="33">
        <v>5</v>
      </c>
      <c r="E48" s="33">
        <v>5</v>
      </c>
      <c r="F48" s="33">
        <f t="shared" si="0"/>
        <v>0</v>
      </c>
      <c r="G48" s="34">
        <f t="shared" si="1"/>
        <v>0</v>
      </c>
    </row>
    <row r="49" spans="1:10" ht="12.75" customHeight="1" x14ac:dyDescent="0.2">
      <c r="A49" s="96"/>
      <c r="B49" s="31">
        <v>40</v>
      </c>
      <c r="C49" s="41" t="s">
        <v>58</v>
      </c>
      <c r="D49" s="33">
        <v>7</v>
      </c>
      <c r="E49" s="33">
        <v>7</v>
      </c>
      <c r="F49" s="33">
        <f t="shared" si="0"/>
        <v>0</v>
      </c>
      <c r="G49" s="34">
        <f t="shared" si="1"/>
        <v>0</v>
      </c>
    </row>
    <row r="50" spans="1:10" ht="12.75" customHeight="1" x14ac:dyDescent="0.2">
      <c r="A50" s="96"/>
      <c r="B50" s="31">
        <v>41</v>
      </c>
      <c r="C50" s="41" t="s">
        <v>59</v>
      </c>
      <c r="D50" s="33">
        <v>20</v>
      </c>
      <c r="E50" s="33">
        <v>18</v>
      </c>
      <c r="F50" s="33">
        <f t="shared" si="0"/>
        <v>-2</v>
      </c>
      <c r="G50" s="34">
        <f t="shared" si="1"/>
        <v>-10</v>
      </c>
      <c r="J50" s="1" t="s">
        <v>101</v>
      </c>
    </row>
    <row r="51" spans="1:10" ht="12.75" customHeight="1" x14ac:dyDescent="0.2">
      <c r="A51" s="96"/>
      <c r="B51" s="31">
        <v>42</v>
      </c>
      <c r="C51" s="41" t="s">
        <v>12</v>
      </c>
      <c r="D51" s="33">
        <v>0</v>
      </c>
      <c r="E51" s="33">
        <v>2</v>
      </c>
      <c r="F51" s="33">
        <f t="shared" si="0"/>
        <v>2</v>
      </c>
      <c r="G51" s="34" t="s">
        <v>96</v>
      </c>
    </row>
    <row r="52" spans="1:10" ht="12.75" customHeight="1" x14ac:dyDescent="0.2">
      <c r="A52" s="96"/>
      <c r="B52" s="31">
        <v>43</v>
      </c>
      <c r="C52" s="41" t="s">
        <v>13</v>
      </c>
      <c r="D52" s="33">
        <v>14</v>
      </c>
      <c r="E52" s="33">
        <v>19</v>
      </c>
      <c r="F52" s="33">
        <f t="shared" si="0"/>
        <v>5</v>
      </c>
      <c r="G52" s="34">
        <f t="shared" si="1"/>
        <v>35.714285714285722</v>
      </c>
    </row>
    <row r="53" spans="1:10" ht="12.75" customHeight="1" x14ac:dyDescent="0.2">
      <c r="A53" s="96"/>
      <c r="B53" s="31">
        <v>44</v>
      </c>
      <c r="C53" s="41" t="s">
        <v>92</v>
      </c>
      <c r="D53" s="33">
        <v>8.4</v>
      </c>
      <c r="E53" s="34">
        <v>592</v>
      </c>
      <c r="F53" s="33">
        <f t="shared" si="0"/>
        <v>583.6</v>
      </c>
      <c r="G53" s="34">
        <f t="shared" si="1"/>
        <v>6947.6190476190477</v>
      </c>
    </row>
    <row r="54" spans="1:10" ht="12.75" customHeight="1" x14ac:dyDescent="0.2">
      <c r="A54" s="96"/>
      <c r="B54" s="31">
        <v>45</v>
      </c>
      <c r="C54" s="41" t="s">
        <v>60</v>
      </c>
      <c r="D54" s="34">
        <v>2.7</v>
      </c>
      <c r="E54" s="34">
        <v>148.30000000000001</v>
      </c>
      <c r="F54" s="33">
        <f t="shared" si="0"/>
        <v>145.60000000000002</v>
      </c>
      <c r="G54" s="34">
        <f t="shared" si="1"/>
        <v>5392.5925925925931</v>
      </c>
    </row>
    <row r="55" spans="1:10" ht="12.75" customHeight="1" x14ac:dyDescent="0.2">
      <c r="A55" s="96"/>
      <c r="B55" s="31">
        <v>46</v>
      </c>
      <c r="C55" s="41" t="s">
        <v>61</v>
      </c>
      <c r="D55" s="33">
        <v>10</v>
      </c>
      <c r="E55" s="33">
        <v>8</v>
      </c>
      <c r="F55" s="33">
        <f t="shared" si="0"/>
        <v>-2</v>
      </c>
      <c r="G55" s="34">
        <f t="shared" si="1"/>
        <v>-20</v>
      </c>
    </row>
    <row r="56" spans="1:10" ht="12.75" customHeight="1" x14ac:dyDescent="0.2">
      <c r="A56" s="96"/>
      <c r="B56" s="31">
        <v>47</v>
      </c>
      <c r="C56" s="41" t="s">
        <v>62</v>
      </c>
      <c r="D56" s="34">
        <v>16.7</v>
      </c>
      <c r="E56" s="34">
        <v>42.9</v>
      </c>
      <c r="F56" s="33">
        <f t="shared" si="0"/>
        <v>26.2</v>
      </c>
      <c r="G56" s="34">
        <f t="shared" si="1"/>
        <v>156.88622754491018</v>
      </c>
    </row>
    <row r="57" spans="1:10" ht="12.75" customHeight="1" x14ac:dyDescent="0.2">
      <c r="A57" s="96"/>
      <c r="B57" s="31">
        <v>48</v>
      </c>
      <c r="C57" s="41" t="s">
        <v>14</v>
      </c>
      <c r="D57" s="33">
        <v>2</v>
      </c>
      <c r="E57" s="33">
        <v>12</v>
      </c>
      <c r="F57" s="33">
        <f t="shared" si="0"/>
        <v>10</v>
      </c>
      <c r="G57" s="34">
        <f t="shared" si="1"/>
        <v>500</v>
      </c>
    </row>
    <row r="58" spans="1:10" ht="12.75" customHeight="1" x14ac:dyDescent="0.2">
      <c r="A58" s="96"/>
      <c r="B58" s="31">
        <v>49</v>
      </c>
      <c r="C58" s="41" t="s">
        <v>15</v>
      </c>
      <c r="D58" s="33">
        <v>14</v>
      </c>
      <c r="E58" s="33">
        <v>15</v>
      </c>
      <c r="F58" s="33">
        <f t="shared" si="0"/>
        <v>1</v>
      </c>
      <c r="G58" s="34">
        <f t="shared" si="1"/>
        <v>7.1428571428571388</v>
      </c>
    </row>
    <row r="59" spans="1:10" ht="12.75" customHeight="1" x14ac:dyDescent="0.2">
      <c r="A59" s="96"/>
      <c r="B59" s="31">
        <v>50</v>
      </c>
      <c r="C59" s="41" t="s">
        <v>16</v>
      </c>
      <c r="D59" s="33">
        <v>28</v>
      </c>
      <c r="E59" s="33">
        <v>26</v>
      </c>
      <c r="F59" s="33">
        <f t="shared" si="0"/>
        <v>-2</v>
      </c>
      <c r="G59" s="34">
        <f t="shared" si="1"/>
        <v>-7.1428571428571388</v>
      </c>
    </row>
    <row r="60" spans="1:10" ht="12.75" customHeight="1" x14ac:dyDescent="0.2">
      <c r="A60" s="96"/>
      <c r="B60" s="31">
        <v>51</v>
      </c>
      <c r="C60" s="41" t="s">
        <v>17</v>
      </c>
      <c r="D60" s="33">
        <v>0</v>
      </c>
      <c r="E60" s="33">
        <v>10</v>
      </c>
      <c r="F60" s="33">
        <f t="shared" si="0"/>
        <v>10</v>
      </c>
      <c r="G60" s="34" t="s">
        <v>102</v>
      </c>
    </row>
    <row r="61" spans="1:10" ht="12.75" customHeight="1" x14ac:dyDescent="0.2">
      <c r="A61" s="92" t="s">
        <v>63</v>
      </c>
      <c r="B61" s="5">
        <v>52</v>
      </c>
      <c r="C61" s="11" t="s">
        <v>64</v>
      </c>
      <c r="D61" s="6">
        <v>0</v>
      </c>
      <c r="E61" s="6">
        <v>0</v>
      </c>
      <c r="F61" s="6"/>
      <c r="G61" s="7"/>
    </row>
    <row r="62" spans="1:10" ht="12.75" customHeight="1" x14ac:dyDescent="0.2">
      <c r="A62" s="92"/>
      <c r="B62" s="5">
        <v>53</v>
      </c>
      <c r="C62" s="11" t="s">
        <v>65</v>
      </c>
      <c r="D62" s="6">
        <v>2</v>
      </c>
      <c r="E62" s="6">
        <v>5</v>
      </c>
      <c r="F62" s="6">
        <f t="shared" si="0"/>
        <v>3</v>
      </c>
      <c r="G62" s="7">
        <f t="shared" si="1"/>
        <v>150</v>
      </c>
    </row>
    <row r="63" spans="1:10" ht="12.75" customHeight="1" x14ac:dyDescent="0.2">
      <c r="A63" s="92"/>
      <c r="B63" s="5">
        <v>54</v>
      </c>
      <c r="C63" s="11" t="s">
        <v>66</v>
      </c>
      <c r="D63" s="6">
        <v>15</v>
      </c>
      <c r="E63" s="6">
        <v>13</v>
      </c>
      <c r="F63" s="6">
        <f t="shared" si="0"/>
        <v>-2</v>
      </c>
      <c r="G63" s="7">
        <f t="shared" si="1"/>
        <v>-13.333333333333329</v>
      </c>
    </row>
    <row r="64" spans="1:10" ht="12.75" customHeight="1" x14ac:dyDescent="0.2">
      <c r="A64" s="92"/>
      <c r="B64" s="5">
        <v>55</v>
      </c>
      <c r="C64" s="11" t="s">
        <v>67</v>
      </c>
      <c r="D64" s="6">
        <v>22</v>
      </c>
      <c r="E64" s="6">
        <v>18</v>
      </c>
      <c r="F64" s="6">
        <f t="shared" si="0"/>
        <v>-4</v>
      </c>
      <c r="G64" s="7">
        <f t="shared" si="1"/>
        <v>-18.181818181818187</v>
      </c>
    </row>
    <row r="65" spans="1:7" ht="12.75" customHeight="1" x14ac:dyDescent="0.2">
      <c r="A65" s="93" t="s">
        <v>68</v>
      </c>
      <c r="B65" s="93"/>
      <c r="C65" s="93"/>
      <c r="D65" s="15">
        <f>SUM(D66:D71)</f>
        <v>119</v>
      </c>
      <c r="E65" s="15">
        <f>SUM(E66:E71)</f>
        <v>376</v>
      </c>
      <c r="F65" s="15">
        <f t="shared" si="0"/>
        <v>257</v>
      </c>
      <c r="G65" s="10">
        <f t="shared" si="1"/>
        <v>215.96638655462186</v>
      </c>
    </row>
    <row r="66" spans="1:7" ht="12.75" customHeight="1" x14ac:dyDescent="0.2">
      <c r="A66" s="92" t="s">
        <v>78</v>
      </c>
      <c r="B66" s="6">
        <v>56</v>
      </c>
      <c r="C66" s="13" t="s">
        <v>94</v>
      </c>
      <c r="D66" s="6">
        <v>24</v>
      </c>
      <c r="E66" s="6">
        <v>47</v>
      </c>
      <c r="F66" s="6">
        <f t="shared" si="0"/>
        <v>23</v>
      </c>
      <c r="G66" s="7">
        <f t="shared" si="1"/>
        <v>95.833333333333343</v>
      </c>
    </row>
    <row r="67" spans="1:7" ht="12.75" customHeight="1" x14ac:dyDescent="0.2">
      <c r="A67" s="92"/>
      <c r="B67" s="5">
        <v>57</v>
      </c>
      <c r="C67" s="13" t="s">
        <v>18</v>
      </c>
      <c r="D67" s="6">
        <v>25</v>
      </c>
      <c r="E67" s="6">
        <v>85</v>
      </c>
      <c r="F67" s="6">
        <f>E67-D67</f>
        <v>60</v>
      </c>
      <c r="G67" s="7">
        <f t="shared" si="1"/>
        <v>240</v>
      </c>
    </row>
    <row r="68" spans="1:7" ht="12.75" customHeight="1" x14ac:dyDescent="0.2">
      <c r="A68" s="92"/>
      <c r="B68" s="5">
        <v>58</v>
      </c>
      <c r="C68" s="13" t="s">
        <v>19</v>
      </c>
      <c r="D68" s="6">
        <v>67</v>
      </c>
      <c r="E68" s="6">
        <v>218</v>
      </c>
      <c r="F68" s="6">
        <f>E68-D68</f>
        <v>151</v>
      </c>
      <c r="G68" s="7">
        <f t="shared" si="1"/>
        <v>225.37313432835822</v>
      </c>
    </row>
    <row r="69" spans="1:7" ht="12.75" customHeight="1" x14ac:dyDescent="0.2">
      <c r="A69" s="92"/>
      <c r="B69" s="5">
        <v>59</v>
      </c>
      <c r="C69" s="13" t="s">
        <v>69</v>
      </c>
      <c r="D69" s="6">
        <v>2</v>
      </c>
      <c r="E69" s="6">
        <v>1</v>
      </c>
      <c r="F69" s="6">
        <f>E69-D69</f>
        <v>-1</v>
      </c>
      <c r="G69" s="7">
        <f t="shared" si="1"/>
        <v>-50</v>
      </c>
    </row>
    <row r="70" spans="1:7" ht="12.75" customHeight="1" x14ac:dyDescent="0.2">
      <c r="A70" s="92"/>
      <c r="B70" s="5">
        <v>60</v>
      </c>
      <c r="C70" s="13" t="s">
        <v>5</v>
      </c>
      <c r="D70" s="6">
        <v>1</v>
      </c>
      <c r="E70" s="6">
        <v>1</v>
      </c>
      <c r="F70" s="6">
        <f>E70-D70</f>
        <v>0</v>
      </c>
      <c r="G70" s="7">
        <f t="shared" si="1"/>
        <v>0</v>
      </c>
    </row>
    <row r="71" spans="1:7" ht="12.75" customHeight="1" x14ac:dyDescent="0.2">
      <c r="A71" s="92"/>
      <c r="B71" s="5">
        <v>61</v>
      </c>
      <c r="C71" s="13" t="s">
        <v>70</v>
      </c>
      <c r="D71" s="6">
        <v>0</v>
      </c>
      <c r="E71" s="6">
        <v>24</v>
      </c>
      <c r="F71" s="6">
        <f>E71-D71</f>
        <v>24</v>
      </c>
      <c r="G71" s="7" t="s">
        <v>98</v>
      </c>
    </row>
    <row r="72" spans="1:7" ht="12.75" customHeight="1" x14ac:dyDescent="0.2">
      <c r="A72" s="93" t="s">
        <v>71</v>
      </c>
      <c r="B72" s="93"/>
      <c r="C72" s="93"/>
      <c r="D72" s="24">
        <f>D73+D79+D80</f>
        <v>911</v>
      </c>
      <c r="E72" s="24">
        <f>E73+E79+E80</f>
        <v>1526</v>
      </c>
      <c r="F72" s="15">
        <f t="shared" ref="F72:F82" si="6">E72-D72</f>
        <v>615</v>
      </c>
      <c r="G72" s="10">
        <f t="shared" ref="G72:G81" si="7">E72*100/D72-100</f>
        <v>67.508232711306249</v>
      </c>
    </row>
    <row r="73" spans="1:7" ht="12.75" customHeight="1" x14ac:dyDescent="0.2">
      <c r="A73" s="95" t="s">
        <v>77</v>
      </c>
      <c r="B73" s="6">
        <v>62</v>
      </c>
      <c r="C73" s="11" t="s">
        <v>72</v>
      </c>
      <c r="D73" s="23">
        <f>D75+D77</f>
        <v>849</v>
      </c>
      <c r="E73" s="23">
        <f>E75+E77</f>
        <v>1455</v>
      </c>
      <c r="F73" s="6">
        <f t="shared" si="6"/>
        <v>606</v>
      </c>
      <c r="G73" s="7">
        <f t="shared" si="7"/>
        <v>71.378091872791515</v>
      </c>
    </row>
    <row r="74" spans="1:7" ht="12.75" customHeight="1" x14ac:dyDescent="0.2">
      <c r="A74" s="95"/>
      <c r="B74" s="6">
        <v>63</v>
      </c>
      <c r="C74" s="11" t="s">
        <v>73</v>
      </c>
      <c r="D74" s="7">
        <f>D76+D78</f>
        <v>5142</v>
      </c>
      <c r="E74" s="7">
        <f>E76+E78</f>
        <v>9301</v>
      </c>
      <c r="F74" s="6">
        <f t="shared" si="6"/>
        <v>4159</v>
      </c>
      <c r="G74" s="7">
        <f t="shared" si="7"/>
        <v>80.882924931933104</v>
      </c>
    </row>
    <row r="75" spans="1:7" ht="12.75" customHeight="1" x14ac:dyDescent="0.2">
      <c r="A75" s="95"/>
      <c r="B75" s="6">
        <v>64</v>
      </c>
      <c r="C75" s="13" t="s">
        <v>21</v>
      </c>
      <c r="D75" s="23">
        <v>104</v>
      </c>
      <c r="E75" s="23">
        <v>181</v>
      </c>
      <c r="F75" s="6">
        <f t="shared" si="6"/>
        <v>77</v>
      </c>
      <c r="G75" s="7">
        <f t="shared" si="7"/>
        <v>74.038461538461547</v>
      </c>
    </row>
    <row r="76" spans="1:7" ht="12.75" customHeight="1" x14ac:dyDescent="0.2">
      <c r="A76" s="95"/>
      <c r="B76" s="6">
        <v>65</v>
      </c>
      <c r="C76" s="13" t="s">
        <v>20</v>
      </c>
      <c r="D76" s="7">
        <v>1521</v>
      </c>
      <c r="E76" s="7">
        <v>2931</v>
      </c>
      <c r="F76" s="6">
        <f t="shared" si="6"/>
        <v>1410</v>
      </c>
      <c r="G76" s="7">
        <f t="shared" si="7"/>
        <v>92.70216962524654</v>
      </c>
    </row>
    <row r="77" spans="1:7" ht="12.75" customHeight="1" x14ac:dyDescent="0.2">
      <c r="A77" s="95"/>
      <c r="B77" s="6">
        <v>66</v>
      </c>
      <c r="C77" s="13" t="s">
        <v>22</v>
      </c>
      <c r="D77" s="23">
        <v>745</v>
      </c>
      <c r="E77" s="23">
        <v>1274</v>
      </c>
      <c r="F77" s="6">
        <f t="shared" si="6"/>
        <v>529</v>
      </c>
      <c r="G77" s="7">
        <f t="shared" si="7"/>
        <v>71.006711409395962</v>
      </c>
    </row>
    <row r="78" spans="1:7" ht="12.75" customHeight="1" x14ac:dyDescent="0.2">
      <c r="A78" s="95"/>
      <c r="B78" s="6">
        <v>67</v>
      </c>
      <c r="C78" s="13" t="s">
        <v>20</v>
      </c>
      <c r="D78" s="7">
        <v>3621</v>
      </c>
      <c r="E78" s="7">
        <v>6370</v>
      </c>
      <c r="F78" s="6">
        <f t="shared" si="6"/>
        <v>2749</v>
      </c>
      <c r="G78" s="7">
        <f t="shared" si="7"/>
        <v>75.918254625793992</v>
      </c>
    </row>
    <row r="79" spans="1:7" ht="12.75" customHeight="1" x14ac:dyDescent="0.2">
      <c r="A79" s="95"/>
      <c r="B79" s="6">
        <v>68</v>
      </c>
      <c r="C79" s="11" t="s">
        <v>74</v>
      </c>
      <c r="D79" s="23">
        <v>28</v>
      </c>
      <c r="E79" s="23">
        <v>24</v>
      </c>
      <c r="F79" s="6">
        <f t="shared" si="6"/>
        <v>-4</v>
      </c>
      <c r="G79" s="7">
        <f t="shared" si="7"/>
        <v>-14.285714285714292</v>
      </c>
    </row>
    <row r="80" spans="1:7" ht="12.75" customHeight="1" x14ac:dyDescent="0.2">
      <c r="A80" s="95"/>
      <c r="B80" s="6">
        <v>69</v>
      </c>
      <c r="C80" s="11" t="s">
        <v>75</v>
      </c>
      <c r="D80" s="6">
        <v>34</v>
      </c>
      <c r="E80" s="6">
        <v>47</v>
      </c>
      <c r="F80" s="6">
        <f t="shared" si="6"/>
        <v>13</v>
      </c>
      <c r="G80" s="7">
        <f t="shared" si="7"/>
        <v>38.235294117647072</v>
      </c>
    </row>
    <row r="81" spans="1:7" s="28" customFormat="1" ht="12.75" customHeight="1" x14ac:dyDescent="0.2">
      <c r="A81" s="95"/>
      <c r="B81" s="27">
        <v>70</v>
      </c>
      <c r="C81" s="11" t="s">
        <v>93</v>
      </c>
      <c r="D81" s="6">
        <v>126</v>
      </c>
      <c r="E81" s="6">
        <v>143</v>
      </c>
      <c r="F81" s="6">
        <f t="shared" si="6"/>
        <v>17</v>
      </c>
      <c r="G81" s="7">
        <f t="shared" si="7"/>
        <v>13.492063492063494</v>
      </c>
    </row>
    <row r="82" spans="1:7" ht="12.75" customHeight="1" x14ac:dyDescent="0.2">
      <c r="A82" s="95"/>
      <c r="B82" s="6">
        <v>71</v>
      </c>
      <c r="C82" s="11" t="s">
        <v>76</v>
      </c>
      <c r="D82" s="6">
        <v>0</v>
      </c>
      <c r="E82" s="6">
        <v>3</v>
      </c>
      <c r="F82" s="6">
        <f t="shared" si="6"/>
        <v>3</v>
      </c>
      <c r="G82" s="7" t="s">
        <v>103</v>
      </c>
    </row>
    <row r="83" spans="1:7" ht="12.75" customHeight="1" x14ac:dyDescent="0.2">
      <c r="A83" s="2"/>
      <c r="B83" s="3"/>
      <c r="C83" s="4"/>
      <c r="D83" s="4"/>
      <c r="E83" s="4"/>
      <c r="F83" s="4"/>
      <c r="G83" s="4"/>
    </row>
    <row r="84" spans="1:7" ht="12.75" customHeight="1" x14ac:dyDescent="0.2">
      <c r="A84" s="2"/>
      <c r="B84" s="3"/>
      <c r="D84" s="4"/>
      <c r="E84" s="4"/>
      <c r="F84" s="4"/>
      <c r="G84" s="4"/>
    </row>
    <row r="85" spans="1:7" ht="12.75" customHeight="1" x14ac:dyDescent="0.2">
      <c r="A85" s="94" t="s">
        <v>90</v>
      </c>
      <c r="B85" s="94"/>
      <c r="C85" s="94"/>
      <c r="D85" s="94"/>
      <c r="E85" s="94"/>
      <c r="F85" s="94"/>
      <c r="G85" s="94"/>
    </row>
    <row r="86" spans="1:7" ht="12.75" customHeight="1" x14ac:dyDescent="0.2">
      <c r="C86" s="2"/>
      <c r="D86" s="2"/>
      <c r="E86" s="2"/>
      <c r="F86" s="2"/>
      <c r="G86" s="4"/>
    </row>
    <row r="87" spans="1:7" ht="12.75" customHeight="1" x14ac:dyDescent="0.2">
      <c r="A87" s="94" t="s">
        <v>89</v>
      </c>
      <c r="B87" s="94"/>
      <c r="C87" s="94"/>
      <c r="D87" s="94"/>
      <c r="E87" s="94"/>
      <c r="F87" s="94"/>
      <c r="G87" s="94"/>
    </row>
    <row r="88" spans="1:7" ht="12.75" customHeight="1" x14ac:dyDescent="0.2">
      <c r="B88" s="14"/>
      <c r="C88" s="2"/>
      <c r="D88" s="2"/>
      <c r="E88" s="2"/>
      <c r="F88" s="2"/>
      <c r="G88" s="14"/>
    </row>
    <row r="89" spans="1:7" ht="12.75" customHeight="1" x14ac:dyDescent="0.2">
      <c r="A89" s="14"/>
      <c r="B89" s="14"/>
      <c r="C89" s="2"/>
      <c r="D89" s="2"/>
      <c r="E89" s="2"/>
      <c r="F89" s="2"/>
    </row>
    <row r="90" spans="1:7" ht="12.75" customHeight="1" x14ac:dyDescent="0.2">
      <c r="A90" s="14"/>
      <c r="B90" s="14"/>
      <c r="C90" s="2"/>
      <c r="D90" s="2"/>
      <c r="E90" s="2"/>
      <c r="F90" s="2"/>
    </row>
    <row r="91" spans="1:7" ht="12.75" customHeight="1" x14ac:dyDescent="0.2">
      <c r="D91" s="14"/>
      <c r="E91" s="14"/>
      <c r="F91" s="14"/>
      <c r="G91" s="14"/>
    </row>
    <row r="92" spans="1:7" ht="12.75" customHeight="1" x14ac:dyDescent="0.2"/>
    <row r="93" spans="1:7" ht="12.75" customHeight="1" x14ac:dyDescent="0.2"/>
    <row r="94" spans="1:7" ht="12.75" customHeight="1" x14ac:dyDescent="0.2"/>
    <row r="95" spans="1:7" ht="12.75" customHeight="1" x14ac:dyDescent="0.2"/>
    <row r="96" spans="1:7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14" ht="13.5" customHeight="1" x14ac:dyDescent="0.2"/>
    <row r="118" ht="12.75" customHeight="1" x14ac:dyDescent="0.2"/>
    <row r="141" ht="12.75" customHeight="1" x14ac:dyDescent="0.2"/>
    <row r="158" ht="12.75" customHeight="1" x14ac:dyDescent="0.2"/>
    <row r="176" ht="12.75" customHeight="1" x14ac:dyDescent="0.2"/>
    <row r="183" ht="12.75" customHeight="1" x14ac:dyDescent="0.2"/>
    <row r="190" ht="12.75" customHeight="1" x14ac:dyDescent="0.2"/>
    <row r="201" ht="12.75" customHeight="1" x14ac:dyDescent="0.2"/>
    <row r="210" ht="12.75" customHeight="1" x14ac:dyDescent="0.2"/>
  </sheetData>
  <mergeCells count="23">
    <mergeCell ref="A8:A24"/>
    <mergeCell ref="A26:A41"/>
    <mergeCell ref="A43:A60"/>
    <mergeCell ref="A7:C7"/>
    <mergeCell ref="A1:G1"/>
    <mergeCell ref="A4:C4"/>
    <mergeCell ref="A5:A6"/>
    <mergeCell ref="B5:B6"/>
    <mergeCell ref="C5:C6"/>
    <mergeCell ref="D5:D6"/>
    <mergeCell ref="E5:E6"/>
    <mergeCell ref="F5:G5"/>
    <mergeCell ref="A2:G2"/>
    <mergeCell ref="A3:G3"/>
    <mergeCell ref="A25:C25"/>
    <mergeCell ref="A42:C42"/>
    <mergeCell ref="A61:A64"/>
    <mergeCell ref="A65:C65"/>
    <mergeCell ref="A85:G85"/>
    <mergeCell ref="A87:G87"/>
    <mergeCell ref="A66:A71"/>
    <mergeCell ref="A72:C72"/>
    <mergeCell ref="A73:A82"/>
  </mergeCells>
  <printOptions horizontalCentered="1"/>
  <pageMargins left="0.59055118110236227" right="0.59055118110236227" top="0.59055118110236227" bottom="0.39370078740157483" header="0" footer="0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61" workbookViewId="0">
      <selection activeCell="E79" sqref="E79"/>
    </sheetView>
  </sheetViews>
  <sheetFormatPr defaultRowHeight="15" x14ac:dyDescent="0.25"/>
  <cols>
    <col min="1" max="2" width="3.85546875" style="1" customWidth="1"/>
    <col min="3" max="3" width="46.28515625" style="1" customWidth="1"/>
    <col min="4" max="5" width="10.28515625" style="1" customWidth="1"/>
    <col min="6" max="7" width="8.85546875" style="1" customWidth="1"/>
    <col min="8" max="8" width="5.7109375" style="1" customWidth="1"/>
    <col min="9" max="236" width="9.140625" style="1"/>
    <col min="237" max="238" width="3.85546875" style="1" customWidth="1"/>
    <col min="239" max="239" width="33.7109375" style="1" customWidth="1"/>
    <col min="240" max="241" width="8.5703125" style="1" customWidth="1"/>
    <col min="242" max="243" width="7" style="1" customWidth="1"/>
    <col min="244" max="244" width="6.42578125" style="1" customWidth="1"/>
    <col min="245" max="245" width="7" style="1" customWidth="1"/>
    <col min="246" max="492" width="9.140625" style="1"/>
    <col min="493" max="494" width="3.85546875" style="1" customWidth="1"/>
    <col min="495" max="495" width="33.7109375" style="1" customWidth="1"/>
    <col min="496" max="497" width="8.5703125" style="1" customWidth="1"/>
    <col min="498" max="499" width="7" style="1" customWidth="1"/>
    <col min="500" max="500" width="6.42578125" style="1" customWidth="1"/>
    <col min="501" max="501" width="7" style="1" customWidth="1"/>
    <col min="502" max="748" width="9.140625" style="1"/>
    <col min="749" max="750" width="3.85546875" style="1" customWidth="1"/>
    <col min="751" max="751" width="33.7109375" style="1" customWidth="1"/>
    <col min="752" max="753" width="8.5703125" style="1" customWidth="1"/>
    <col min="754" max="755" width="7" style="1" customWidth="1"/>
    <col min="756" max="756" width="6.42578125" style="1" customWidth="1"/>
    <col min="757" max="757" width="7" style="1" customWidth="1"/>
    <col min="758" max="1004" width="9.140625" style="1"/>
    <col min="1005" max="1006" width="3.85546875" style="1" customWidth="1"/>
    <col min="1007" max="1007" width="33.7109375" style="1" customWidth="1"/>
    <col min="1008" max="1009" width="8.5703125" style="1" customWidth="1"/>
    <col min="1010" max="1011" width="7" style="1" customWidth="1"/>
    <col min="1012" max="1012" width="6.42578125" style="1" customWidth="1"/>
    <col min="1013" max="1013" width="7" style="1" customWidth="1"/>
    <col min="1014" max="1260" width="9.140625" style="1"/>
    <col min="1261" max="1262" width="3.85546875" style="1" customWidth="1"/>
    <col min="1263" max="1263" width="33.7109375" style="1" customWidth="1"/>
    <col min="1264" max="1265" width="8.5703125" style="1" customWidth="1"/>
    <col min="1266" max="1267" width="7" style="1" customWidth="1"/>
    <col min="1268" max="1268" width="6.42578125" style="1" customWidth="1"/>
    <col min="1269" max="1269" width="7" style="1" customWidth="1"/>
    <col min="1270" max="1516" width="9.140625" style="1"/>
    <col min="1517" max="1518" width="3.85546875" style="1" customWidth="1"/>
    <col min="1519" max="1519" width="33.7109375" style="1" customWidth="1"/>
    <col min="1520" max="1521" width="8.5703125" style="1" customWidth="1"/>
    <col min="1522" max="1523" width="7" style="1" customWidth="1"/>
    <col min="1524" max="1524" width="6.42578125" style="1" customWidth="1"/>
    <col min="1525" max="1525" width="7" style="1" customWidth="1"/>
    <col min="1526" max="1772" width="9.140625" style="1"/>
    <col min="1773" max="1774" width="3.85546875" style="1" customWidth="1"/>
    <col min="1775" max="1775" width="33.7109375" style="1" customWidth="1"/>
    <col min="1776" max="1777" width="8.5703125" style="1" customWidth="1"/>
    <col min="1778" max="1779" width="7" style="1" customWidth="1"/>
    <col min="1780" max="1780" width="6.42578125" style="1" customWidth="1"/>
    <col min="1781" max="1781" width="7" style="1" customWidth="1"/>
    <col min="1782" max="2028" width="9.140625" style="1"/>
    <col min="2029" max="2030" width="3.85546875" style="1" customWidth="1"/>
    <col min="2031" max="2031" width="33.7109375" style="1" customWidth="1"/>
    <col min="2032" max="2033" width="8.5703125" style="1" customWidth="1"/>
    <col min="2034" max="2035" width="7" style="1" customWidth="1"/>
    <col min="2036" max="2036" width="6.42578125" style="1" customWidth="1"/>
    <col min="2037" max="2037" width="7" style="1" customWidth="1"/>
    <col min="2038" max="2284" width="9.140625" style="1"/>
    <col min="2285" max="2286" width="3.85546875" style="1" customWidth="1"/>
    <col min="2287" max="2287" width="33.7109375" style="1" customWidth="1"/>
    <col min="2288" max="2289" width="8.5703125" style="1" customWidth="1"/>
    <col min="2290" max="2291" width="7" style="1" customWidth="1"/>
    <col min="2292" max="2292" width="6.42578125" style="1" customWidth="1"/>
    <col min="2293" max="2293" width="7" style="1" customWidth="1"/>
    <col min="2294" max="2540" width="9.140625" style="1"/>
    <col min="2541" max="2542" width="3.85546875" style="1" customWidth="1"/>
    <col min="2543" max="2543" width="33.7109375" style="1" customWidth="1"/>
    <col min="2544" max="2545" width="8.5703125" style="1" customWidth="1"/>
    <col min="2546" max="2547" width="7" style="1" customWidth="1"/>
    <col min="2548" max="2548" width="6.42578125" style="1" customWidth="1"/>
    <col min="2549" max="2549" width="7" style="1" customWidth="1"/>
    <col min="2550" max="2796" width="9.140625" style="1"/>
    <col min="2797" max="2798" width="3.85546875" style="1" customWidth="1"/>
    <col min="2799" max="2799" width="33.7109375" style="1" customWidth="1"/>
    <col min="2800" max="2801" width="8.5703125" style="1" customWidth="1"/>
    <col min="2802" max="2803" width="7" style="1" customWidth="1"/>
    <col min="2804" max="2804" width="6.42578125" style="1" customWidth="1"/>
    <col min="2805" max="2805" width="7" style="1" customWidth="1"/>
    <col min="2806" max="3052" width="9.140625" style="1"/>
    <col min="3053" max="3054" width="3.85546875" style="1" customWidth="1"/>
    <col min="3055" max="3055" width="33.7109375" style="1" customWidth="1"/>
    <col min="3056" max="3057" width="8.5703125" style="1" customWidth="1"/>
    <col min="3058" max="3059" width="7" style="1" customWidth="1"/>
    <col min="3060" max="3060" width="6.42578125" style="1" customWidth="1"/>
    <col min="3061" max="3061" width="7" style="1" customWidth="1"/>
    <col min="3062" max="3308" width="9.140625" style="1"/>
    <col min="3309" max="3310" width="3.85546875" style="1" customWidth="1"/>
    <col min="3311" max="3311" width="33.7109375" style="1" customWidth="1"/>
    <col min="3312" max="3313" width="8.5703125" style="1" customWidth="1"/>
    <col min="3314" max="3315" width="7" style="1" customWidth="1"/>
    <col min="3316" max="3316" width="6.42578125" style="1" customWidth="1"/>
    <col min="3317" max="3317" width="7" style="1" customWidth="1"/>
    <col min="3318" max="3564" width="9.140625" style="1"/>
    <col min="3565" max="3566" width="3.85546875" style="1" customWidth="1"/>
    <col min="3567" max="3567" width="33.7109375" style="1" customWidth="1"/>
    <col min="3568" max="3569" width="8.5703125" style="1" customWidth="1"/>
    <col min="3570" max="3571" width="7" style="1" customWidth="1"/>
    <col min="3572" max="3572" width="6.42578125" style="1" customWidth="1"/>
    <col min="3573" max="3573" width="7" style="1" customWidth="1"/>
    <col min="3574" max="3820" width="9.140625" style="1"/>
    <col min="3821" max="3822" width="3.85546875" style="1" customWidth="1"/>
    <col min="3823" max="3823" width="33.7109375" style="1" customWidth="1"/>
    <col min="3824" max="3825" width="8.5703125" style="1" customWidth="1"/>
    <col min="3826" max="3827" width="7" style="1" customWidth="1"/>
    <col min="3828" max="3828" width="6.42578125" style="1" customWidth="1"/>
    <col min="3829" max="3829" width="7" style="1" customWidth="1"/>
    <col min="3830" max="4076" width="9.140625" style="1"/>
    <col min="4077" max="4078" width="3.85546875" style="1" customWidth="1"/>
    <col min="4079" max="4079" width="33.7109375" style="1" customWidth="1"/>
    <col min="4080" max="4081" width="8.5703125" style="1" customWidth="1"/>
    <col min="4082" max="4083" width="7" style="1" customWidth="1"/>
    <col min="4084" max="4084" width="6.42578125" style="1" customWidth="1"/>
    <col min="4085" max="4085" width="7" style="1" customWidth="1"/>
    <col min="4086" max="4332" width="9.140625" style="1"/>
    <col min="4333" max="4334" width="3.85546875" style="1" customWidth="1"/>
    <col min="4335" max="4335" width="33.7109375" style="1" customWidth="1"/>
    <col min="4336" max="4337" width="8.5703125" style="1" customWidth="1"/>
    <col min="4338" max="4339" width="7" style="1" customWidth="1"/>
    <col min="4340" max="4340" width="6.42578125" style="1" customWidth="1"/>
    <col min="4341" max="4341" width="7" style="1" customWidth="1"/>
    <col min="4342" max="4588" width="9.140625" style="1"/>
    <col min="4589" max="4590" width="3.85546875" style="1" customWidth="1"/>
    <col min="4591" max="4591" width="33.7109375" style="1" customWidth="1"/>
    <col min="4592" max="4593" width="8.5703125" style="1" customWidth="1"/>
    <col min="4594" max="4595" width="7" style="1" customWidth="1"/>
    <col min="4596" max="4596" width="6.42578125" style="1" customWidth="1"/>
    <col min="4597" max="4597" width="7" style="1" customWidth="1"/>
    <col min="4598" max="4844" width="9.140625" style="1"/>
    <col min="4845" max="4846" width="3.85546875" style="1" customWidth="1"/>
    <col min="4847" max="4847" width="33.7109375" style="1" customWidth="1"/>
    <col min="4848" max="4849" width="8.5703125" style="1" customWidth="1"/>
    <col min="4850" max="4851" width="7" style="1" customWidth="1"/>
    <col min="4852" max="4852" width="6.42578125" style="1" customWidth="1"/>
    <col min="4853" max="4853" width="7" style="1" customWidth="1"/>
    <col min="4854" max="5100" width="9.140625" style="1"/>
    <col min="5101" max="5102" width="3.85546875" style="1" customWidth="1"/>
    <col min="5103" max="5103" width="33.7109375" style="1" customWidth="1"/>
    <col min="5104" max="5105" width="8.5703125" style="1" customWidth="1"/>
    <col min="5106" max="5107" width="7" style="1" customWidth="1"/>
    <col min="5108" max="5108" width="6.42578125" style="1" customWidth="1"/>
    <col min="5109" max="5109" width="7" style="1" customWidth="1"/>
    <col min="5110" max="5356" width="9.140625" style="1"/>
    <col min="5357" max="5358" width="3.85546875" style="1" customWidth="1"/>
    <col min="5359" max="5359" width="33.7109375" style="1" customWidth="1"/>
    <col min="5360" max="5361" width="8.5703125" style="1" customWidth="1"/>
    <col min="5362" max="5363" width="7" style="1" customWidth="1"/>
    <col min="5364" max="5364" width="6.42578125" style="1" customWidth="1"/>
    <col min="5365" max="5365" width="7" style="1" customWidth="1"/>
    <col min="5366" max="5612" width="9.140625" style="1"/>
    <col min="5613" max="5614" width="3.85546875" style="1" customWidth="1"/>
    <col min="5615" max="5615" width="33.7109375" style="1" customWidth="1"/>
    <col min="5616" max="5617" width="8.5703125" style="1" customWidth="1"/>
    <col min="5618" max="5619" width="7" style="1" customWidth="1"/>
    <col min="5620" max="5620" width="6.42578125" style="1" customWidth="1"/>
    <col min="5621" max="5621" width="7" style="1" customWidth="1"/>
    <col min="5622" max="5868" width="9.140625" style="1"/>
    <col min="5869" max="5870" width="3.85546875" style="1" customWidth="1"/>
    <col min="5871" max="5871" width="33.7109375" style="1" customWidth="1"/>
    <col min="5872" max="5873" width="8.5703125" style="1" customWidth="1"/>
    <col min="5874" max="5875" width="7" style="1" customWidth="1"/>
    <col min="5876" max="5876" width="6.42578125" style="1" customWidth="1"/>
    <col min="5877" max="5877" width="7" style="1" customWidth="1"/>
    <col min="5878" max="6124" width="9.140625" style="1"/>
    <col min="6125" max="6126" width="3.85546875" style="1" customWidth="1"/>
    <col min="6127" max="6127" width="33.7109375" style="1" customWidth="1"/>
    <col min="6128" max="6129" width="8.5703125" style="1" customWidth="1"/>
    <col min="6130" max="6131" width="7" style="1" customWidth="1"/>
    <col min="6132" max="6132" width="6.42578125" style="1" customWidth="1"/>
    <col min="6133" max="6133" width="7" style="1" customWidth="1"/>
    <col min="6134" max="6380" width="9.140625" style="1"/>
    <col min="6381" max="6382" width="3.85546875" style="1" customWidth="1"/>
    <col min="6383" max="6383" width="33.7109375" style="1" customWidth="1"/>
    <col min="6384" max="6385" width="8.5703125" style="1" customWidth="1"/>
    <col min="6386" max="6387" width="7" style="1" customWidth="1"/>
    <col min="6388" max="6388" width="6.42578125" style="1" customWidth="1"/>
    <col min="6389" max="6389" width="7" style="1" customWidth="1"/>
    <col min="6390" max="6636" width="9.140625" style="1"/>
    <col min="6637" max="6638" width="3.85546875" style="1" customWidth="1"/>
    <col min="6639" max="6639" width="33.7109375" style="1" customWidth="1"/>
    <col min="6640" max="6641" width="8.5703125" style="1" customWidth="1"/>
    <col min="6642" max="6643" width="7" style="1" customWidth="1"/>
    <col min="6644" max="6644" width="6.42578125" style="1" customWidth="1"/>
    <col min="6645" max="6645" width="7" style="1" customWidth="1"/>
    <col min="6646" max="6892" width="9.140625" style="1"/>
    <col min="6893" max="6894" width="3.85546875" style="1" customWidth="1"/>
    <col min="6895" max="6895" width="33.7109375" style="1" customWidth="1"/>
    <col min="6896" max="6897" width="8.5703125" style="1" customWidth="1"/>
    <col min="6898" max="6899" width="7" style="1" customWidth="1"/>
    <col min="6900" max="6900" width="6.42578125" style="1" customWidth="1"/>
    <col min="6901" max="6901" width="7" style="1" customWidth="1"/>
    <col min="6902" max="7148" width="9.140625" style="1"/>
    <col min="7149" max="7150" width="3.85546875" style="1" customWidth="1"/>
    <col min="7151" max="7151" width="33.7109375" style="1" customWidth="1"/>
    <col min="7152" max="7153" width="8.5703125" style="1" customWidth="1"/>
    <col min="7154" max="7155" width="7" style="1" customWidth="1"/>
    <col min="7156" max="7156" width="6.42578125" style="1" customWidth="1"/>
    <col min="7157" max="7157" width="7" style="1" customWidth="1"/>
    <col min="7158" max="7404" width="9.140625" style="1"/>
    <col min="7405" max="7406" width="3.85546875" style="1" customWidth="1"/>
    <col min="7407" max="7407" width="33.7109375" style="1" customWidth="1"/>
    <col min="7408" max="7409" width="8.5703125" style="1" customWidth="1"/>
    <col min="7410" max="7411" width="7" style="1" customWidth="1"/>
    <col min="7412" max="7412" width="6.42578125" style="1" customWidth="1"/>
    <col min="7413" max="7413" width="7" style="1" customWidth="1"/>
    <col min="7414" max="7660" width="9.140625" style="1"/>
    <col min="7661" max="7662" width="3.85546875" style="1" customWidth="1"/>
    <col min="7663" max="7663" width="33.7109375" style="1" customWidth="1"/>
    <col min="7664" max="7665" width="8.5703125" style="1" customWidth="1"/>
    <col min="7666" max="7667" width="7" style="1" customWidth="1"/>
    <col min="7668" max="7668" width="6.42578125" style="1" customWidth="1"/>
    <col min="7669" max="7669" width="7" style="1" customWidth="1"/>
    <col min="7670" max="7916" width="9.140625" style="1"/>
    <col min="7917" max="7918" width="3.85546875" style="1" customWidth="1"/>
    <col min="7919" max="7919" width="33.7109375" style="1" customWidth="1"/>
    <col min="7920" max="7921" width="8.5703125" style="1" customWidth="1"/>
    <col min="7922" max="7923" width="7" style="1" customWidth="1"/>
    <col min="7924" max="7924" width="6.42578125" style="1" customWidth="1"/>
    <col min="7925" max="7925" width="7" style="1" customWidth="1"/>
    <col min="7926" max="8172" width="9.140625" style="1"/>
    <col min="8173" max="8174" width="3.85546875" style="1" customWidth="1"/>
    <col min="8175" max="8175" width="33.7109375" style="1" customWidth="1"/>
    <col min="8176" max="8177" width="8.5703125" style="1" customWidth="1"/>
    <col min="8178" max="8179" width="7" style="1" customWidth="1"/>
    <col min="8180" max="8180" width="6.42578125" style="1" customWidth="1"/>
    <col min="8181" max="8181" width="7" style="1" customWidth="1"/>
    <col min="8182" max="8428" width="9.140625" style="1"/>
    <col min="8429" max="8430" width="3.85546875" style="1" customWidth="1"/>
    <col min="8431" max="8431" width="33.7109375" style="1" customWidth="1"/>
    <col min="8432" max="8433" width="8.5703125" style="1" customWidth="1"/>
    <col min="8434" max="8435" width="7" style="1" customWidth="1"/>
    <col min="8436" max="8436" width="6.42578125" style="1" customWidth="1"/>
    <col min="8437" max="8437" width="7" style="1" customWidth="1"/>
    <col min="8438" max="8684" width="9.140625" style="1"/>
    <col min="8685" max="8686" width="3.85546875" style="1" customWidth="1"/>
    <col min="8687" max="8687" width="33.7109375" style="1" customWidth="1"/>
    <col min="8688" max="8689" width="8.5703125" style="1" customWidth="1"/>
    <col min="8690" max="8691" width="7" style="1" customWidth="1"/>
    <col min="8692" max="8692" width="6.42578125" style="1" customWidth="1"/>
    <col min="8693" max="8693" width="7" style="1" customWidth="1"/>
    <col min="8694" max="8940" width="9.140625" style="1"/>
    <col min="8941" max="8942" width="3.85546875" style="1" customWidth="1"/>
    <col min="8943" max="8943" width="33.7109375" style="1" customWidth="1"/>
    <col min="8944" max="8945" width="8.5703125" style="1" customWidth="1"/>
    <col min="8946" max="8947" width="7" style="1" customWidth="1"/>
    <col min="8948" max="8948" width="6.42578125" style="1" customWidth="1"/>
    <col min="8949" max="8949" width="7" style="1" customWidth="1"/>
    <col min="8950" max="9196" width="9.140625" style="1"/>
    <col min="9197" max="9198" width="3.85546875" style="1" customWidth="1"/>
    <col min="9199" max="9199" width="33.7109375" style="1" customWidth="1"/>
    <col min="9200" max="9201" width="8.5703125" style="1" customWidth="1"/>
    <col min="9202" max="9203" width="7" style="1" customWidth="1"/>
    <col min="9204" max="9204" width="6.42578125" style="1" customWidth="1"/>
    <col min="9205" max="9205" width="7" style="1" customWidth="1"/>
    <col min="9206" max="9452" width="9.140625" style="1"/>
    <col min="9453" max="9454" width="3.85546875" style="1" customWidth="1"/>
    <col min="9455" max="9455" width="33.7109375" style="1" customWidth="1"/>
    <col min="9456" max="9457" width="8.5703125" style="1" customWidth="1"/>
    <col min="9458" max="9459" width="7" style="1" customWidth="1"/>
    <col min="9460" max="9460" width="6.42578125" style="1" customWidth="1"/>
    <col min="9461" max="9461" width="7" style="1" customWidth="1"/>
    <col min="9462" max="9708" width="9.140625" style="1"/>
    <col min="9709" max="9710" width="3.85546875" style="1" customWidth="1"/>
    <col min="9711" max="9711" width="33.7109375" style="1" customWidth="1"/>
    <col min="9712" max="9713" width="8.5703125" style="1" customWidth="1"/>
    <col min="9714" max="9715" width="7" style="1" customWidth="1"/>
    <col min="9716" max="9716" width="6.42578125" style="1" customWidth="1"/>
    <col min="9717" max="9717" width="7" style="1" customWidth="1"/>
    <col min="9718" max="9964" width="9.140625" style="1"/>
    <col min="9965" max="9966" width="3.85546875" style="1" customWidth="1"/>
    <col min="9967" max="9967" width="33.7109375" style="1" customWidth="1"/>
    <col min="9968" max="9969" width="8.5703125" style="1" customWidth="1"/>
    <col min="9970" max="9971" width="7" style="1" customWidth="1"/>
    <col min="9972" max="9972" width="6.42578125" style="1" customWidth="1"/>
    <col min="9973" max="9973" width="7" style="1" customWidth="1"/>
    <col min="9974" max="10220" width="9.140625" style="1"/>
    <col min="10221" max="10222" width="3.85546875" style="1" customWidth="1"/>
    <col min="10223" max="10223" width="33.7109375" style="1" customWidth="1"/>
    <col min="10224" max="10225" width="8.5703125" style="1" customWidth="1"/>
    <col min="10226" max="10227" width="7" style="1" customWidth="1"/>
    <col min="10228" max="10228" width="6.42578125" style="1" customWidth="1"/>
    <col min="10229" max="10229" width="7" style="1" customWidth="1"/>
    <col min="10230" max="10476" width="9.140625" style="1"/>
    <col min="10477" max="10478" width="3.85546875" style="1" customWidth="1"/>
    <col min="10479" max="10479" width="33.7109375" style="1" customWidth="1"/>
    <col min="10480" max="10481" width="8.5703125" style="1" customWidth="1"/>
    <col min="10482" max="10483" width="7" style="1" customWidth="1"/>
    <col min="10484" max="10484" width="6.42578125" style="1" customWidth="1"/>
    <col min="10485" max="10485" width="7" style="1" customWidth="1"/>
    <col min="10486" max="10732" width="9.140625" style="1"/>
    <col min="10733" max="10734" width="3.85546875" style="1" customWidth="1"/>
    <col min="10735" max="10735" width="33.7109375" style="1" customWidth="1"/>
    <col min="10736" max="10737" width="8.5703125" style="1" customWidth="1"/>
    <col min="10738" max="10739" width="7" style="1" customWidth="1"/>
    <col min="10740" max="10740" width="6.42578125" style="1" customWidth="1"/>
    <col min="10741" max="10741" width="7" style="1" customWidth="1"/>
    <col min="10742" max="10988" width="9.140625" style="1"/>
    <col min="10989" max="10990" width="3.85546875" style="1" customWidth="1"/>
    <col min="10991" max="10991" width="33.7109375" style="1" customWidth="1"/>
    <col min="10992" max="10993" width="8.5703125" style="1" customWidth="1"/>
    <col min="10994" max="10995" width="7" style="1" customWidth="1"/>
    <col min="10996" max="10996" width="6.42578125" style="1" customWidth="1"/>
    <col min="10997" max="10997" width="7" style="1" customWidth="1"/>
    <col min="10998" max="11244" width="9.140625" style="1"/>
    <col min="11245" max="11246" width="3.85546875" style="1" customWidth="1"/>
    <col min="11247" max="11247" width="33.7109375" style="1" customWidth="1"/>
    <col min="11248" max="11249" width="8.5703125" style="1" customWidth="1"/>
    <col min="11250" max="11251" width="7" style="1" customWidth="1"/>
    <col min="11252" max="11252" width="6.42578125" style="1" customWidth="1"/>
    <col min="11253" max="11253" width="7" style="1" customWidth="1"/>
    <col min="11254" max="11500" width="9.140625" style="1"/>
    <col min="11501" max="11502" width="3.85546875" style="1" customWidth="1"/>
    <col min="11503" max="11503" width="33.7109375" style="1" customWidth="1"/>
    <col min="11504" max="11505" width="8.5703125" style="1" customWidth="1"/>
    <col min="11506" max="11507" width="7" style="1" customWidth="1"/>
    <col min="11508" max="11508" width="6.42578125" style="1" customWidth="1"/>
    <col min="11509" max="11509" width="7" style="1" customWidth="1"/>
    <col min="11510" max="11756" width="9.140625" style="1"/>
    <col min="11757" max="11758" width="3.85546875" style="1" customWidth="1"/>
    <col min="11759" max="11759" width="33.7109375" style="1" customWidth="1"/>
    <col min="11760" max="11761" width="8.5703125" style="1" customWidth="1"/>
    <col min="11762" max="11763" width="7" style="1" customWidth="1"/>
    <col min="11764" max="11764" width="6.42578125" style="1" customWidth="1"/>
    <col min="11765" max="11765" width="7" style="1" customWidth="1"/>
    <col min="11766" max="12012" width="9.140625" style="1"/>
    <col min="12013" max="12014" width="3.85546875" style="1" customWidth="1"/>
    <col min="12015" max="12015" width="33.7109375" style="1" customWidth="1"/>
    <col min="12016" max="12017" width="8.5703125" style="1" customWidth="1"/>
    <col min="12018" max="12019" width="7" style="1" customWidth="1"/>
    <col min="12020" max="12020" width="6.42578125" style="1" customWidth="1"/>
    <col min="12021" max="12021" width="7" style="1" customWidth="1"/>
    <col min="12022" max="12268" width="9.140625" style="1"/>
    <col min="12269" max="12270" width="3.85546875" style="1" customWidth="1"/>
    <col min="12271" max="12271" width="33.7109375" style="1" customWidth="1"/>
    <col min="12272" max="12273" width="8.5703125" style="1" customWidth="1"/>
    <col min="12274" max="12275" width="7" style="1" customWidth="1"/>
    <col min="12276" max="12276" width="6.42578125" style="1" customWidth="1"/>
    <col min="12277" max="12277" width="7" style="1" customWidth="1"/>
    <col min="12278" max="12524" width="9.140625" style="1"/>
    <col min="12525" max="12526" width="3.85546875" style="1" customWidth="1"/>
    <col min="12527" max="12527" width="33.7109375" style="1" customWidth="1"/>
    <col min="12528" max="12529" width="8.5703125" style="1" customWidth="1"/>
    <col min="12530" max="12531" width="7" style="1" customWidth="1"/>
    <col min="12532" max="12532" width="6.42578125" style="1" customWidth="1"/>
    <col min="12533" max="12533" width="7" style="1" customWidth="1"/>
    <col min="12534" max="12780" width="9.140625" style="1"/>
    <col min="12781" max="12782" width="3.85546875" style="1" customWidth="1"/>
    <col min="12783" max="12783" width="33.7109375" style="1" customWidth="1"/>
    <col min="12784" max="12785" width="8.5703125" style="1" customWidth="1"/>
    <col min="12786" max="12787" width="7" style="1" customWidth="1"/>
    <col min="12788" max="12788" width="6.42578125" style="1" customWidth="1"/>
    <col min="12789" max="12789" width="7" style="1" customWidth="1"/>
    <col min="12790" max="13036" width="9.140625" style="1"/>
    <col min="13037" max="13038" width="3.85546875" style="1" customWidth="1"/>
    <col min="13039" max="13039" width="33.7109375" style="1" customWidth="1"/>
    <col min="13040" max="13041" width="8.5703125" style="1" customWidth="1"/>
    <col min="13042" max="13043" width="7" style="1" customWidth="1"/>
    <col min="13044" max="13044" width="6.42578125" style="1" customWidth="1"/>
    <col min="13045" max="13045" width="7" style="1" customWidth="1"/>
    <col min="13046" max="13292" width="9.140625" style="1"/>
    <col min="13293" max="13294" width="3.85546875" style="1" customWidth="1"/>
    <col min="13295" max="13295" width="33.7109375" style="1" customWidth="1"/>
    <col min="13296" max="13297" width="8.5703125" style="1" customWidth="1"/>
    <col min="13298" max="13299" width="7" style="1" customWidth="1"/>
    <col min="13300" max="13300" width="6.42578125" style="1" customWidth="1"/>
    <col min="13301" max="13301" width="7" style="1" customWidth="1"/>
    <col min="13302" max="13548" width="9.140625" style="1"/>
    <col min="13549" max="13550" width="3.85546875" style="1" customWidth="1"/>
    <col min="13551" max="13551" width="33.7109375" style="1" customWidth="1"/>
    <col min="13552" max="13553" width="8.5703125" style="1" customWidth="1"/>
    <col min="13554" max="13555" width="7" style="1" customWidth="1"/>
    <col min="13556" max="13556" width="6.42578125" style="1" customWidth="1"/>
    <col min="13557" max="13557" width="7" style="1" customWidth="1"/>
    <col min="13558" max="13804" width="9.140625" style="1"/>
    <col min="13805" max="13806" width="3.85546875" style="1" customWidth="1"/>
    <col min="13807" max="13807" width="33.7109375" style="1" customWidth="1"/>
    <col min="13808" max="13809" width="8.5703125" style="1" customWidth="1"/>
    <col min="13810" max="13811" width="7" style="1" customWidth="1"/>
    <col min="13812" max="13812" width="6.42578125" style="1" customWidth="1"/>
    <col min="13813" max="13813" width="7" style="1" customWidth="1"/>
    <col min="13814" max="14060" width="9.140625" style="1"/>
    <col min="14061" max="14062" width="3.85546875" style="1" customWidth="1"/>
    <col min="14063" max="14063" width="33.7109375" style="1" customWidth="1"/>
    <col min="14064" max="14065" width="8.5703125" style="1" customWidth="1"/>
    <col min="14066" max="14067" width="7" style="1" customWidth="1"/>
    <col min="14068" max="14068" width="6.42578125" style="1" customWidth="1"/>
    <col min="14069" max="14069" width="7" style="1" customWidth="1"/>
    <col min="14070" max="14316" width="9.140625" style="1"/>
    <col min="14317" max="14318" width="3.85546875" style="1" customWidth="1"/>
    <col min="14319" max="14319" width="33.7109375" style="1" customWidth="1"/>
    <col min="14320" max="14321" width="8.5703125" style="1" customWidth="1"/>
    <col min="14322" max="14323" width="7" style="1" customWidth="1"/>
    <col min="14324" max="14324" width="6.42578125" style="1" customWidth="1"/>
    <col min="14325" max="14325" width="7" style="1" customWidth="1"/>
    <col min="14326" max="14572" width="9.140625" style="1"/>
    <col min="14573" max="14574" width="3.85546875" style="1" customWidth="1"/>
    <col min="14575" max="14575" width="33.7109375" style="1" customWidth="1"/>
    <col min="14576" max="14577" width="8.5703125" style="1" customWidth="1"/>
    <col min="14578" max="14579" width="7" style="1" customWidth="1"/>
    <col min="14580" max="14580" width="6.42578125" style="1" customWidth="1"/>
    <col min="14581" max="14581" width="7" style="1" customWidth="1"/>
    <col min="14582" max="14828" width="9.140625" style="1"/>
    <col min="14829" max="14830" width="3.85546875" style="1" customWidth="1"/>
    <col min="14831" max="14831" width="33.7109375" style="1" customWidth="1"/>
    <col min="14832" max="14833" width="8.5703125" style="1" customWidth="1"/>
    <col min="14834" max="14835" width="7" style="1" customWidth="1"/>
    <col min="14836" max="14836" width="6.42578125" style="1" customWidth="1"/>
    <col min="14837" max="14837" width="7" style="1" customWidth="1"/>
    <col min="14838" max="15084" width="9.140625" style="1"/>
    <col min="15085" max="15086" width="3.85546875" style="1" customWidth="1"/>
    <col min="15087" max="15087" width="33.7109375" style="1" customWidth="1"/>
    <col min="15088" max="15089" width="8.5703125" style="1" customWidth="1"/>
    <col min="15090" max="15091" width="7" style="1" customWidth="1"/>
    <col min="15092" max="15092" width="6.42578125" style="1" customWidth="1"/>
    <col min="15093" max="15093" width="7" style="1" customWidth="1"/>
    <col min="15094" max="15340" width="9.140625" style="1"/>
    <col min="15341" max="15342" width="3.85546875" style="1" customWidth="1"/>
    <col min="15343" max="15343" width="33.7109375" style="1" customWidth="1"/>
    <col min="15344" max="15345" width="8.5703125" style="1" customWidth="1"/>
    <col min="15346" max="15347" width="7" style="1" customWidth="1"/>
    <col min="15348" max="15348" width="6.42578125" style="1" customWidth="1"/>
    <col min="15349" max="15349" width="7" style="1" customWidth="1"/>
    <col min="15350" max="15596" width="9.140625" style="1"/>
    <col min="15597" max="15598" width="3.85546875" style="1" customWidth="1"/>
    <col min="15599" max="15599" width="33.7109375" style="1" customWidth="1"/>
    <col min="15600" max="15601" width="8.5703125" style="1" customWidth="1"/>
    <col min="15602" max="15603" width="7" style="1" customWidth="1"/>
    <col min="15604" max="15604" width="6.42578125" style="1" customWidth="1"/>
    <col min="15605" max="15605" width="7" style="1" customWidth="1"/>
    <col min="15606" max="15852" width="9.140625" style="1"/>
    <col min="15853" max="15854" width="3.85546875" style="1" customWidth="1"/>
    <col min="15855" max="15855" width="33.7109375" style="1" customWidth="1"/>
    <col min="15856" max="15857" width="8.5703125" style="1" customWidth="1"/>
    <col min="15858" max="15859" width="7" style="1" customWidth="1"/>
    <col min="15860" max="15860" width="6.42578125" style="1" customWidth="1"/>
    <col min="15861" max="15861" width="7" style="1" customWidth="1"/>
    <col min="15862" max="16108" width="9.140625" style="1"/>
    <col min="16109" max="16110" width="3.85546875" style="1" customWidth="1"/>
    <col min="16111" max="16111" width="33.7109375" style="1" customWidth="1"/>
    <col min="16112" max="16113" width="8.5703125" style="1" customWidth="1"/>
    <col min="16114" max="16115" width="7" style="1" customWidth="1"/>
    <col min="16116" max="16116" width="6.42578125" style="1" customWidth="1"/>
    <col min="16117" max="16117" width="7" style="1" customWidth="1"/>
    <col min="16118" max="16384" width="9.140625" style="1"/>
  </cols>
  <sheetData>
    <row r="1" spans="1:7" x14ac:dyDescent="0.25">
      <c r="A1" s="97" t="s">
        <v>86</v>
      </c>
      <c r="B1" s="97"/>
      <c r="C1" s="97"/>
      <c r="D1" s="97"/>
      <c r="E1" s="97"/>
      <c r="F1" s="97"/>
      <c r="G1" s="97"/>
    </row>
    <row r="2" spans="1:7" x14ac:dyDescent="0.25">
      <c r="A2" s="97" t="s">
        <v>88</v>
      </c>
      <c r="B2" s="97"/>
      <c r="C2" s="97"/>
      <c r="D2" s="97"/>
      <c r="E2" s="97"/>
      <c r="F2" s="97"/>
      <c r="G2" s="97"/>
    </row>
    <row r="3" spans="1:7" x14ac:dyDescent="0.25">
      <c r="A3" s="97" t="s">
        <v>126</v>
      </c>
      <c r="B3" s="97"/>
      <c r="C3" s="97"/>
      <c r="D3" s="97"/>
      <c r="E3" s="97"/>
      <c r="F3" s="97"/>
      <c r="G3" s="97"/>
    </row>
    <row r="4" spans="1:7" x14ac:dyDescent="0.25">
      <c r="A4" s="98" t="s">
        <v>125</v>
      </c>
      <c r="B4" s="98"/>
      <c r="C4" s="98"/>
      <c r="G4" s="58" t="s">
        <v>115</v>
      </c>
    </row>
    <row r="5" spans="1:7" x14ac:dyDescent="0.25">
      <c r="A5" s="110"/>
      <c r="B5" s="110" t="s">
        <v>0</v>
      </c>
      <c r="C5" s="110" t="s">
        <v>1</v>
      </c>
      <c r="D5" s="110" t="s">
        <v>81</v>
      </c>
      <c r="E5" s="110" t="s">
        <v>82</v>
      </c>
      <c r="F5" s="110" t="s">
        <v>83</v>
      </c>
      <c r="G5" s="110"/>
    </row>
    <row r="6" spans="1:7" x14ac:dyDescent="0.25">
      <c r="A6" s="110"/>
      <c r="B6" s="110"/>
      <c r="C6" s="110"/>
      <c r="D6" s="110"/>
      <c r="E6" s="110"/>
      <c r="F6" s="91" t="s">
        <v>2</v>
      </c>
      <c r="G6" s="91" t="s">
        <v>3</v>
      </c>
    </row>
    <row r="7" spans="1:7" ht="12.75" x14ac:dyDescent="0.2">
      <c r="A7" s="110" t="s">
        <v>23</v>
      </c>
      <c r="B7" s="110"/>
      <c r="C7" s="110"/>
      <c r="D7" s="81">
        <v>185</v>
      </c>
      <c r="E7" s="81">
        <v>173</v>
      </c>
      <c r="F7" s="81">
        <f>E7-D7</f>
        <v>-12</v>
      </c>
      <c r="G7" s="82">
        <f>E7*100/D7-100</f>
        <v>-6.4864864864864842</v>
      </c>
    </row>
    <row r="8" spans="1:7" ht="12.75" x14ac:dyDescent="0.2">
      <c r="A8" s="92" t="s">
        <v>4</v>
      </c>
      <c r="B8" s="5">
        <v>1</v>
      </c>
      <c r="C8" s="17" t="s">
        <v>24</v>
      </c>
      <c r="D8" s="6"/>
      <c r="E8" s="6"/>
      <c r="F8" s="52"/>
      <c r="G8" s="60"/>
    </row>
    <row r="9" spans="1:7" ht="12.75" x14ac:dyDescent="0.2">
      <c r="A9" s="92"/>
      <c r="B9" s="5">
        <v>2</v>
      </c>
      <c r="C9" s="17" t="s">
        <v>25</v>
      </c>
      <c r="D9" s="6">
        <v>89</v>
      </c>
      <c r="E9" s="6">
        <v>71</v>
      </c>
      <c r="F9" s="52">
        <f t="shared" ref="F9:F23" si="0">E9-D9</f>
        <v>-18</v>
      </c>
      <c r="G9" s="60">
        <f t="shared" ref="G9:G23" si="1">E9*100/D9-100</f>
        <v>-20.224719101123597</v>
      </c>
    </row>
    <row r="10" spans="1:7" ht="12.75" x14ac:dyDescent="0.2">
      <c r="A10" s="92"/>
      <c r="B10" s="5">
        <v>3</v>
      </c>
      <c r="C10" s="51" t="s">
        <v>31</v>
      </c>
      <c r="D10" s="52"/>
      <c r="E10" s="52"/>
      <c r="F10" s="52"/>
      <c r="G10" s="60"/>
    </row>
    <row r="11" spans="1:7" ht="12.75" x14ac:dyDescent="0.2">
      <c r="A11" s="92"/>
      <c r="B11" s="5">
        <v>4</v>
      </c>
      <c r="C11" s="19" t="s">
        <v>26</v>
      </c>
      <c r="D11" s="6">
        <v>2</v>
      </c>
      <c r="E11" s="6">
        <v>3</v>
      </c>
      <c r="F11" s="52">
        <f t="shared" si="0"/>
        <v>1</v>
      </c>
      <c r="G11" s="60">
        <f t="shared" si="1"/>
        <v>50</v>
      </c>
    </row>
    <row r="12" spans="1:7" ht="12.75" x14ac:dyDescent="0.2">
      <c r="A12" s="92"/>
      <c r="B12" s="5">
        <v>5</v>
      </c>
      <c r="C12" s="19" t="s">
        <v>32</v>
      </c>
      <c r="D12" s="6">
        <v>1</v>
      </c>
      <c r="E12" s="6">
        <v>1</v>
      </c>
      <c r="F12" s="52">
        <v>0</v>
      </c>
      <c r="G12" s="60">
        <v>0</v>
      </c>
    </row>
    <row r="13" spans="1:7" ht="12.75" x14ac:dyDescent="0.2">
      <c r="A13" s="92"/>
      <c r="B13" s="5">
        <v>6</v>
      </c>
      <c r="C13" s="17" t="s">
        <v>33</v>
      </c>
      <c r="D13" s="6">
        <v>63</v>
      </c>
      <c r="E13" s="6">
        <v>63</v>
      </c>
      <c r="F13" s="52">
        <f t="shared" si="0"/>
        <v>0</v>
      </c>
      <c r="G13" s="60">
        <f t="shared" si="1"/>
        <v>0</v>
      </c>
    </row>
    <row r="14" spans="1:7" ht="12.75" x14ac:dyDescent="0.2">
      <c r="A14" s="92"/>
      <c r="B14" s="5">
        <v>7</v>
      </c>
      <c r="C14" s="17" t="s">
        <v>34</v>
      </c>
      <c r="D14" s="6">
        <v>0</v>
      </c>
      <c r="E14" s="6">
        <v>0</v>
      </c>
      <c r="F14" s="52">
        <f t="shared" si="0"/>
        <v>0</v>
      </c>
      <c r="G14" s="60">
        <v>0</v>
      </c>
    </row>
    <row r="15" spans="1:7" ht="12.75" x14ac:dyDescent="0.2">
      <c r="A15" s="92"/>
      <c r="B15" s="5">
        <v>8</v>
      </c>
      <c r="C15" s="17" t="s">
        <v>35</v>
      </c>
      <c r="D15" s="6">
        <v>7</v>
      </c>
      <c r="E15" s="6">
        <v>11</v>
      </c>
      <c r="F15" s="52">
        <f t="shared" si="0"/>
        <v>4</v>
      </c>
      <c r="G15" s="60">
        <f t="shared" si="1"/>
        <v>57.142857142857139</v>
      </c>
    </row>
    <row r="16" spans="1:7" ht="12.75" x14ac:dyDescent="0.2">
      <c r="A16" s="92"/>
      <c r="B16" s="5">
        <v>9</v>
      </c>
      <c r="C16" s="17" t="s">
        <v>36</v>
      </c>
      <c r="D16" s="6">
        <v>4</v>
      </c>
      <c r="E16" s="6">
        <v>0</v>
      </c>
      <c r="F16" s="52">
        <f t="shared" si="0"/>
        <v>-4</v>
      </c>
      <c r="G16" s="60">
        <f t="shared" si="1"/>
        <v>-100</v>
      </c>
    </row>
    <row r="17" spans="1:8" ht="12.75" x14ac:dyDescent="0.2">
      <c r="A17" s="92"/>
      <c r="B17" s="5">
        <v>10</v>
      </c>
      <c r="C17" s="17" t="s">
        <v>37</v>
      </c>
      <c r="D17" s="6">
        <v>1</v>
      </c>
      <c r="E17" s="6">
        <v>0</v>
      </c>
      <c r="F17" s="52">
        <f t="shared" si="0"/>
        <v>-1</v>
      </c>
      <c r="G17" s="60">
        <f>E17*100/D17-100</f>
        <v>-100</v>
      </c>
    </row>
    <row r="18" spans="1:8" ht="12.75" x14ac:dyDescent="0.2">
      <c r="A18" s="92"/>
      <c r="B18" s="5">
        <v>11</v>
      </c>
      <c r="C18" s="20" t="s">
        <v>91</v>
      </c>
      <c r="D18" s="6">
        <v>15</v>
      </c>
      <c r="E18" s="6">
        <v>17</v>
      </c>
      <c r="F18" s="52">
        <f t="shared" si="0"/>
        <v>2</v>
      </c>
      <c r="G18" s="60">
        <f t="shared" si="1"/>
        <v>13.333333333333329</v>
      </c>
    </row>
    <row r="19" spans="1:8" ht="12.75" x14ac:dyDescent="0.2">
      <c r="A19" s="92"/>
      <c r="B19" s="5">
        <v>12</v>
      </c>
      <c r="C19" s="19" t="s">
        <v>38</v>
      </c>
      <c r="D19" s="6"/>
      <c r="E19" s="6"/>
      <c r="F19" s="52"/>
      <c r="G19" s="60"/>
    </row>
    <row r="20" spans="1:8" ht="12.75" x14ac:dyDescent="0.2">
      <c r="A20" s="92"/>
      <c r="B20" s="5">
        <v>13</v>
      </c>
      <c r="C20" s="17" t="s">
        <v>27</v>
      </c>
      <c r="D20" s="6">
        <v>1</v>
      </c>
      <c r="E20" s="6">
        <v>6</v>
      </c>
      <c r="F20" s="52">
        <f t="shared" si="0"/>
        <v>5</v>
      </c>
      <c r="G20" s="60">
        <f t="shared" si="1"/>
        <v>500</v>
      </c>
    </row>
    <row r="21" spans="1:8" ht="12.75" x14ac:dyDescent="0.2">
      <c r="A21" s="92"/>
      <c r="B21" s="5">
        <v>14</v>
      </c>
      <c r="C21" s="17" t="s">
        <v>28</v>
      </c>
      <c r="D21" s="6">
        <v>0</v>
      </c>
      <c r="E21" s="6">
        <v>1</v>
      </c>
      <c r="F21" s="52">
        <f t="shared" si="0"/>
        <v>1</v>
      </c>
      <c r="G21" s="60" t="s">
        <v>95</v>
      </c>
    </row>
    <row r="22" spans="1:8" ht="12.75" x14ac:dyDescent="0.2">
      <c r="A22" s="92"/>
      <c r="B22" s="5">
        <v>15</v>
      </c>
      <c r="C22" s="17" t="s">
        <v>29</v>
      </c>
      <c r="D22" s="6">
        <v>1</v>
      </c>
      <c r="E22" s="6">
        <v>0</v>
      </c>
      <c r="F22" s="52">
        <f t="shared" si="0"/>
        <v>-1</v>
      </c>
      <c r="G22" s="60">
        <f t="shared" si="1"/>
        <v>-100</v>
      </c>
    </row>
    <row r="23" spans="1:8" ht="12.75" x14ac:dyDescent="0.2">
      <c r="A23" s="92"/>
      <c r="B23" s="5">
        <v>16</v>
      </c>
      <c r="C23" s="17" t="s">
        <v>84</v>
      </c>
      <c r="D23" s="6">
        <v>1</v>
      </c>
      <c r="E23" s="6">
        <v>0</v>
      </c>
      <c r="F23" s="52">
        <f t="shared" si="0"/>
        <v>-1</v>
      </c>
      <c r="G23" s="60">
        <f t="shared" si="1"/>
        <v>-100</v>
      </c>
      <c r="H23" s="26"/>
    </row>
    <row r="24" spans="1:8" ht="12.75" x14ac:dyDescent="0.2">
      <c r="A24" s="92"/>
      <c r="B24" s="5">
        <v>17</v>
      </c>
      <c r="C24" s="19" t="s">
        <v>30</v>
      </c>
      <c r="D24" s="6"/>
      <c r="E24" s="6"/>
      <c r="F24" s="52"/>
      <c r="G24" s="60"/>
    </row>
    <row r="25" spans="1:8" ht="12.75" x14ac:dyDescent="0.2">
      <c r="A25" s="110" t="s">
        <v>39</v>
      </c>
      <c r="B25" s="110"/>
      <c r="C25" s="110"/>
      <c r="D25" s="91">
        <v>149</v>
      </c>
      <c r="E25" s="91">
        <v>179</v>
      </c>
      <c r="F25" s="91">
        <f t="shared" ref="F25:F83" si="2">E25-D25</f>
        <v>30</v>
      </c>
      <c r="G25" s="77">
        <f t="shared" ref="G25:G71" si="3">E25*100/D25-100</f>
        <v>20.134228187919462</v>
      </c>
    </row>
    <row r="26" spans="1:8" ht="12.75" x14ac:dyDescent="0.2">
      <c r="A26" s="92" t="s">
        <v>85</v>
      </c>
      <c r="B26" s="5">
        <v>18</v>
      </c>
      <c r="C26" s="11" t="s">
        <v>6</v>
      </c>
      <c r="D26" s="21">
        <v>9</v>
      </c>
      <c r="E26" s="6">
        <v>7</v>
      </c>
      <c r="F26" s="52">
        <f t="shared" si="2"/>
        <v>-2</v>
      </c>
      <c r="G26" s="60">
        <f t="shared" si="3"/>
        <v>-22.222222222222229</v>
      </c>
    </row>
    <row r="27" spans="1:8" ht="12.75" x14ac:dyDescent="0.2">
      <c r="A27" s="92"/>
      <c r="B27" s="5">
        <v>19</v>
      </c>
      <c r="C27" s="11" t="s">
        <v>7</v>
      </c>
      <c r="D27" s="6">
        <v>27</v>
      </c>
      <c r="E27" s="6">
        <v>34</v>
      </c>
      <c r="F27" s="52">
        <f t="shared" si="2"/>
        <v>7</v>
      </c>
      <c r="G27" s="60">
        <f t="shared" si="3"/>
        <v>25.925925925925924</v>
      </c>
    </row>
    <row r="28" spans="1:8" ht="12.75" x14ac:dyDescent="0.2">
      <c r="A28" s="92"/>
      <c r="B28" s="5">
        <v>20</v>
      </c>
      <c r="C28" s="11" t="s">
        <v>8</v>
      </c>
      <c r="D28" s="6">
        <v>28</v>
      </c>
      <c r="E28" s="6">
        <v>29</v>
      </c>
      <c r="F28" s="52">
        <f t="shared" si="2"/>
        <v>1</v>
      </c>
      <c r="G28" s="60">
        <f t="shared" si="3"/>
        <v>3.5714285714285694</v>
      </c>
    </row>
    <row r="29" spans="1:8" ht="12.75" x14ac:dyDescent="0.2">
      <c r="A29" s="92"/>
      <c r="B29" s="5">
        <v>21</v>
      </c>
      <c r="C29" s="11" t="s">
        <v>9</v>
      </c>
      <c r="D29" s="6">
        <v>19</v>
      </c>
      <c r="E29" s="6">
        <v>27</v>
      </c>
      <c r="F29" s="52">
        <f t="shared" si="2"/>
        <v>8</v>
      </c>
      <c r="G29" s="60">
        <f t="shared" si="3"/>
        <v>42.10526315789474</v>
      </c>
    </row>
    <row r="30" spans="1:8" ht="12.75" x14ac:dyDescent="0.2">
      <c r="A30" s="92"/>
      <c r="B30" s="5">
        <v>22</v>
      </c>
      <c r="C30" s="11" t="s">
        <v>10</v>
      </c>
      <c r="D30" s="6">
        <v>66</v>
      </c>
      <c r="E30" s="6">
        <v>82</v>
      </c>
      <c r="F30" s="52">
        <f t="shared" si="2"/>
        <v>16</v>
      </c>
      <c r="G30" s="60">
        <f t="shared" si="3"/>
        <v>24.242424242424249</v>
      </c>
    </row>
    <row r="31" spans="1:8" ht="12.75" x14ac:dyDescent="0.2">
      <c r="A31" s="92"/>
      <c r="B31" s="5">
        <v>23</v>
      </c>
      <c r="C31" s="11" t="s">
        <v>40</v>
      </c>
      <c r="D31" s="6">
        <v>28</v>
      </c>
      <c r="E31" s="6">
        <v>33</v>
      </c>
      <c r="F31" s="52">
        <f t="shared" si="2"/>
        <v>5</v>
      </c>
      <c r="G31" s="60">
        <f t="shared" si="3"/>
        <v>17.857142857142861</v>
      </c>
    </row>
    <row r="32" spans="1:8" ht="12.75" x14ac:dyDescent="0.2">
      <c r="A32" s="92"/>
      <c r="B32" s="5">
        <v>24</v>
      </c>
      <c r="C32" s="11" t="s">
        <v>43</v>
      </c>
      <c r="D32" s="6">
        <v>9</v>
      </c>
      <c r="E32" s="6">
        <v>16</v>
      </c>
      <c r="F32" s="52">
        <f t="shared" si="2"/>
        <v>7</v>
      </c>
      <c r="G32" s="60">
        <f t="shared" si="3"/>
        <v>77.777777777777771</v>
      </c>
    </row>
    <row r="33" spans="1:7" ht="12.75" x14ac:dyDescent="0.2">
      <c r="A33" s="92"/>
      <c r="B33" s="5">
        <v>25</v>
      </c>
      <c r="C33" s="11" t="s">
        <v>42</v>
      </c>
      <c r="D33" s="6">
        <v>51</v>
      </c>
      <c r="E33" s="6">
        <v>61</v>
      </c>
      <c r="F33" s="52">
        <f t="shared" si="2"/>
        <v>10</v>
      </c>
      <c r="G33" s="60">
        <f t="shared" si="3"/>
        <v>19.607843137254903</v>
      </c>
    </row>
    <row r="34" spans="1:7" ht="12.75" x14ac:dyDescent="0.2">
      <c r="A34" s="92"/>
      <c r="B34" s="5">
        <v>26</v>
      </c>
      <c r="C34" s="11" t="s">
        <v>44</v>
      </c>
      <c r="D34" s="6">
        <v>43</v>
      </c>
      <c r="E34" s="6">
        <v>45</v>
      </c>
      <c r="F34" s="52">
        <f t="shared" si="2"/>
        <v>2</v>
      </c>
      <c r="G34" s="60">
        <f t="shared" si="3"/>
        <v>4.6511627906976685</v>
      </c>
    </row>
    <row r="35" spans="1:7" ht="12.75" x14ac:dyDescent="0.2">
      <c r="A35" s="92"/>
      <c r="B35" s="5">
        <v>27</v>
      </c>
      <c r="C35" s="11" t="s">
        <v>41</v>
      </c>
      <c r="D35" s="6">
        <v>15</v>
      </c>
      <c r="E35" s="6">
        <v>18</v>
      </c>
      <c r="F35" s="52">
        <f t="shared" si="2"/>
        <v>3</v>
      </c>
      <c r="G35" s="60">
        <f t="shared" si="3"/>
        <v>20</v>
      </c>
    </row>
    <row r="36" spans="1:7" ht="12.75" x14ac:dyDescent="0.2">
      <c r="A36" s="92"/>
      <c r="B36" s="5">
        <v>28</v>
      </c>
      <c r="C36" s="11" t="s">
        <v>50</v>
      </c>
      <c r="D36" s="6">
        <v>3</v>
      </c>
      <c r="E36" s="6">
        <v>6</v>
      </c>
      <c r="F36" s="52">
        <f t="shared" si="2"/>
        <v>3</v>
      </c>
      <c r="G36" s="60">
        <f t="shared" si="3"/>
        <v>100</v>
      </c>
    </row>
    <row r="37" spans="1:7" ht="12.75" x14ac:dyDescent="0.2">
      <c r="A37" s="92"/>
      <c r="B37" s="5">
        <v>29</v>
      </c>
      <c r="C37" s="11" t="s">
        <v>112</v>
      </c>
      <c r="D37" s="6">
        <v>7</v>
      </c>
      <c r="E37" s="6">
        <v>16</v>
      </c>
      <c r="F37" s="52">
        <f t="shared" si="2"/>
        <v>9</v>
      </c>
      <c r="G37" s="60">
        <f t="shared" si="3"/>
        <v>128.57142857142858</v>
      </c>
    </row>
    <row r="38" spans="1:7" ht="12.75" x14ac:dyDescent="0.2">
      <c r="A38" s="92"/>
      <c r="B38" s="5">
        <v>30</v>
      </c>
      <c r="C38" s="11" t="s">
        <v>45</v>
      </c>
      <c r="D38" s="6">
        <v>70</v>
      </c>
      <c r="E38" s="6">
        <v>70</v>
      </c>
      <c r="F38" s="52">
        <f t="shared" si="2"/>
        <v>0</v>
      </c>
      <c r="G38" s="60">
        <f t="shared" si="3"/>
        <v>0</v>
      </c>
    </row>
    <row r="39" spans="1:7" ht="12.75" x14ac:dyDescent="0.2">
      <c r="A39" s="92"/>
      <c r="B39" s="5">
        <v>31</v>
      </c>
      <c r="C39" s="11" t="s">
        <v>46</v>
      </c>
      <c r="D39" s="6">
        <v>20</v>
      </c>
      <c r="E39" s="6">
        <v>30</v>
      </c>
      <c r="F39" s="52">
        <f t="shared" si="2"/>
        <v>10</v>
      </c>
      <c r="G39" s="60">
        <f t="shared" si="3"/>
        <v>50</v>
      </c>
    </row>
    <row r="40" spans="1:7" ht="12.75" x14ac:dyDescent="0.2">
      <c r="A40" s="92"/>
      <c r="B40" s="5">
        <v>32</v>
      </c>
      <c r="C40" s="11" t="s">
        <v>47</v>
      </c>
      <c r="D40" s="6">
        <v>5</v>
      </c>
      <c r="E40" s="6">
        <v>7</v>
      </c>
      <c r="F40" s="52">
        <f t="shared" si="2"/>
        <v>2</v>
      </c>
      <c r="G40" s="60">
        <f t="shared" si="3"/>
        <v>40</v>
      </c>
    </row>
    <row r="41" spans="1:7" ht="12.75" x14ac:dyDescent="0.2">
      <c r="A41" s="92"/>
      <c r="B41" s="5">
        <v>33</v>
      </c>
      <c r="C41" s="11" t="s">
        <v>48</v>
      </c>
      <c r="D41" s="6">
        <v>18</v>
      </c>
      <c r="E41" s="6">
        <v>22</v>
      </c>
      <c r="F41" s="52">
        <f t="shared" si="2"/>
        <v>4</v>
      </c>
      <c r="G41" s="60">
        <f t="shared" si="3"/>
        <v>22.222222222222229</v>
      </c>
    </row>
    <row r="42" spans="1:7" ht="12.75" x14ac:dyDescent="0.2">
      <c r="A42" s="92"/>
      <c r="B42" s="5">
        <v>34</v>
      </c>
      <c r="C42" s="11" t="s">
        <v>49</v>
      </c>
      <c r="D42" s="6">
        <v>63</v>
      </c>
      <c r="E42" s="6">
        <v>81</v>
      </c>
      <c r="F42" s="52">
        <f t="shared" si="2"/>
        <v>18</v>
      </c>
      <c r="G42" s="60">
        <f t="shared" si="3"/>
        <v>28.571428571428584</v>
      </c>
    </row>
    <row r="43" spans="1:7" ht="12.75" x14ac:dyDescent="0.2">
      <c r="A43" s="111" t="s">
        <v>51</v>
      </c>
      <c r="B43" s="112"/>
      <c r="C43" s="112"/>
      <c r="D43" s="91">
        <v>166</v>
      </c>
      <c r="E43" s="91">
        <v>159</v>
      </c>
      <c r="F43" s="91">
        <f t="shared" si="2"/>
        <v>-7</v>
      </c>
      <c r="G43" s="77">
        <f t="shared" si="3"/>
        <v>-4.2168674698795172</v>
      </c>
    </row>
    <row r="44" spans="1:7" ht="12.75" x14ac:dyDescent="0.2">
      <c r="A44" s="107"/>
      <c r="B44" s="5">
        <v>35</v>
      </c>
      <c r="C44" s="11" t="s">
        <v>52</v>
      </c>
      <c r="D44" s="6">
        <v>27</v>
      </c>
      <c r="E44" s="6">
        <v>33</v>
      </c>
      <c r="F44" s="52">
        <f t="shared" si="2"/>
        <v>6</v>
      </c>
      <c r="G44" s="60">
        <f t="shared" si="3"/>
        <v>22.222222222222229</v>
      </c>
    </row>
    <row r="45" spans="1:7" ht="12.75" x14ac:dyDescent="0.2">
      <c r="A45" s="108"/>
      <c r="B45" s="5">
        <v>36</v>
      </c>
      <c r="C45" s="11" t="s">
        <v>53</v>
      </c>
      <c r="D45" s="6">
        <v>18</v>
      </c>
      <c r="E45" s="6">
        <v>10</v>
      </c>
      <c r="F45" s="52">
        <f t="shared" si="2"/>
        <v>-8</v>
      </c>
      <c r="G45" s="60">
        <f t="shared" si="3"/>
        <v>-44.444444444444443</v>
      </c>
    </row>
    <row r="46" spans="1:7" ht="12.75" x14ac:dyDescent="0.2">
      <c r="A46" s="108"/>
      <c r="B46" s="5">
        <v>37</v>
      </c>
      <c r="C46" s="11" t="s">
        <v>54</v>
      </c>
      <c r="D46" s="6">
        <v>51</v>
      </c>
      <c r="E46" s="6">
        <v>48</v>
      </c>
      <c r="F46" s="52">
        <f t="shared" si="2"/>
        <v>-3</v>
      </c>
      <c r="G46" s="60">
        <f t="shared" si="3"/>
        <v>-5.8823529411764639</v>
      </c>
    </row>
    <row r="47" spans="1:7" ht="12.75" x14ac:dyDescent="0.2">
      <c r="A47" s="108"/>
      <c r="B47" s="5">
        <v>38</v>
      </c>
      <c r="C47" s="11" t="s">
        <v>121</v>
      </c>
      <c r="D47" s="6">
        <v>15</v>
      </c>
      <c r="E47" s="6">
        <v>16</v>
      </c>
      <c r="F47" s="52">
        <f t="shared" si="2"/>
        <v>1</v>
      </c>
      <c r="G47" s="60">
        <f t="shared" si="3"/>
        <v>6.6666666666666714</v>
      </c>
    </row>
    <row r="48" spans="1:7" ht="12.75" x14ac:dyDescent="0.2">
      <c r="A48" s="108"/>
      <c r="B48" s="5">
        <v>39</v>
      </c>
      <c r="C48" s="11" t="s">
        <v>55</v>
      </c>
      <c r="D48" s="6">
        <v>74</v>
      </c>
      <c r="E48" s="6">
        <v>66</v>
      </c>
      <c r="F48" s="52">
        <f t="shared" si="2"/>
        <v>-8</v>
      </c>
      <c r="G48" s="60">
        <f t="shared" si="3"/>
        <v>-10.810810810810807</v>
      </c>
    </row>
    <row r="49" spans="1:7" ht="12.75" x14ac:dyDescent="0.2">
      <c r="A49" s="108"/>
      <c r="B49" s="5">
        <v>40</v>
      </c>
      <c r="C49" s="12" t="s">
        <v>56</v>
      </c>
      <c r="D49" s="6">
        <v>30</v>
      </c>
      <c r="E49" s="6">
        <v>35</v>
      </c>
      <c r="F49" s="52">
        <f t="shared" si="2"/>
        <v>5</v>
      </c>
      <c r="G49" s="60">
        <f t="shared" si="3"/>
        <v>16.666666666666671</v>
      </c>
    </row>
    <row r="50" spans="1:7" ht="12.75" x14ac:dyDescent="0.2">
      <c r="A50" s="108"/>
      <c r="B50" s="5">
        <v>41</v>
      </c>
      <c r="C50" s="11" t="s">
        <v>57</v>
      </c>
      <c r="D50" s="6">
        <v>47</v>
      </c>
      <c r="E50" s="6">
        <v>41</v>
      </c>
      <c r="F50" s="52">
        <f t="shared" si="2"/>
        <v>-6</v>
      </c>
      <c r="G50" s="60">
        <f t="shared" si="3"/>
        <v>-12.765957446808514</v>
      </c>
    </row>
    <row r="51" spans="1:7" ht="12.75" x14ac:dyDescent="0.2">
      <c r="A51" s="108"/>
      <c r="B51" s="5">
        <v>42</v>
      </c>
      <c r="C51" s="11" t="s">
        <v>58</v>
      </c>
      <c r="D51" s="6">
        <v>31</v>
      </c>
      <c r="E51" s="6">
        <v>19</v>
      </c>
      <c r="F51" s="52">
        <f t="shared" si="2"/>
        <v>-12</v>
      </c>
      <c r="G51" s="60">
        <f t="shared" si="3"/>
        <v>-38.70967741935484</v>
      </c>
    </row>
    <row r="52" spans="1:7" ht="12.75" x14ac:dyDescent="0.2">
      <c r="A52" s="108"/>
      <c r="B52" s="5">
        <v>43</v>
      </c>
      <c r="C52" s="11" t="s">
        <v>59</v>
      </c>
      <c r="D52" s="6">
        <v>77</v>
      </c>
      <c r="E52" s="6">
        <v>78</v>
      </c>
      <c r="F52" s="52">
        <f t="shared" si="2"/>
        <v>1</v>
      </c>
      <c r="G52" s="60">
        <f t="shared" si="3"/>
        <v>1.2987012987013031</v>
      </c>
    </row>
    <row r="53" spans="1:7" ht="12.75" x14ac:dyDescent="0.2">
      <c r="A53" s="108"/>
      <c r="B53" s="5">
        <v>44</v>
      </c>
      <c r="C53" s="11" t="s">
        <v>12</v>
      </c>
      <c r="D53" s="6">
        <v>9</v>
      </c>
      <c r="E53" s="6">
        <v>19</v>
      </c>
      <c r="F53" s="52">
        <f t="shared" si="2"/>
        <v>10</v>
      </c>
      <c r="G53" s="60">
        <f t="shared" si="3"/>
        <v>111.11111111111111</v>
      </c>
    </row>
    <row r="54" spans="1:7" ht="12.75" x14ac:dyDescent="0.2">
      <c r="A54" s="108"/>
      <c r="B54" s="5">
        <v>45</v>
      </c>
      <c r="C54" s="11" t="s">
        <v>13</v>
      </c>
      <c r="D54" s="6">
        <v>193</v>
      </c>
      <c r="E54" s="6">
        <v>195</v>
      </c>
      <c r="F54" s="52">
        <f t="shared" si="2"/>
        <v>2</v>
      </c>
      <c r="G54" s="60">
        <v>2</v>
      </c>
    </row>
    <row r="55" spans="1:7" ht="12.75" x14ac:dyDescent="0.2">
      <c r="A55" s="108"/>
      <c r="B55" s="5">
        <v>46</v>
      </c>
      <c r="C55" s="11" t="s">
        <v>92</v>
      </c>
      <c r="D55" s="53">
        <v>1699.1</v>
      </c>
      <c r="E55" s="7">
        <v>1014.8</v>
      </c>
      <c r="F55" s="52">
        <f t="shared" si="2"/>
        <v>-684.3</v>
      </c>
      <c r="G55" s="60">
        <f t="shared" si="3"/>
        <v>-40.274262845035601</v>
      </c>
    </row>
    <row r="56" spans="1:7" ht="12.75" x14ac:dyDescent="0.2">
      <c r="A56" s="108"/>
      <c r="B56" s="5">
        <v>47</v>
      </c>
      <c r="C56" s="11" t="s">
        <v>60</v>
      </c>
      <c r="D56" s="7">
        <v>68.5</v>
      </c>
      <c r="E56" s="7">
        <v>336.4</v>
      </c>
      <c r="F56" s="52">
        <f t="shared" si="2"/>
        <v>267.89999999999998</v>
      </c>
      <c r="G56" s="60">
        <f t="shared" si="3"/>
        <v>391.09489051094891</v>
      </c>
    </row>
    <row r="57" spans="1:7" ht="12.75" x14ac:dyDescent="0.2">
      <c r="A57" s="108"/>
      <c r="B57" s="5">
        <v>48</v>
      </c>
      <c r="C57" s="11" t="s">
        <v>61</v>
      </c>
      <c r="D57" s="6">
        <v>39</v>
      </c>
      <c r="E57" s="6">
        <v>24</v>
      </c>
      <c r="F57" s="52">
        <f t="shared" si="2"/>
        <v>-15</v>
      </c>
      <c r="G57" s="60">
        <f t="shared" si="3"/>
        <v>-38.46153846153846</v>
      </c>
    </row>
    <row r="58" spans="1:7" ht="12.75" x14ac:dyDescent="0.2">
      <c r="A58" s="108"/>
      <c r="B58" s="5">
        <v>49</v>
      </c>
      <c r="C58" s="11" t="s">
        <v>62</v>
      </c>
      <c r="D58" s="7">
        <v>40</v>
      </c>
      <c r="E58" s="7">
        <v>76</v>
      </c>
      <c r="F58" s="52">
        <f t="shared" si="2"/>
        <v>36</v>
      </c>
      <c r="G58" s="60">
        <f t="shared" si="3"/>
        <v>90</v>
      </c>
    </row>
    <row r="59" spans="1:7" ht="12.75" x14ac:dyDescent="0.2">
      <c r="A59" s="108"/>
      <c r="B59" s="5">
        <v>50</v>
      </c>
      <c r="C59" s="11" t="s">
        <v>14</v>
      </c>
      <c r="D59" s="6">
        <v>30</v>
      </c>
      <c r="E59" s="6">
        <v>24</v>
      </c>
      <c r="F59" s="52">
        <f t="shared" si="2"/>
        <v>-6</v>
      </c>
      <c r="G59" s="60">
        <f t="shared" si="3"/>
        <v>-20</v>
      </c>
    </row>
    <row r="60" spans="1:7" ht="12.75" x14ac:dyDescent="0.2">
      <c r="A60" s="108"/>
      <c r="B60" s="5">
        <v>51</v>
      </c>
      <c r="C60" s="11" t="s">
        <v>15</v>
      </c>
      <c r="D60" s="6">
        <v>15</v>
      </c>
      <c r="E60" s="6">
        <v>20</v>
      </c>
      <c r="F60" s="52">
        <f t="shared" si="2"/>
        <v>5</v>
      </c>
      <c r="G60" s="60">
        <f t="shared" si="3"/>
        <v>33.333333333333343</v>
      </c>
    </row>
    <row r="61" spans="1:7" ht="12.75" x14ac:dyDescent="0.2">
      <c r="A61" s="108"/>
      <c r="B61" s="5">
        <v>52</v>
      </c>
      <c r="C61" s="11" t="s">
        <v>16</v>
      </c>
      <c r="D61" s="6">
        <v>140</v>
      </c>
      <c r="E61" s="6">
        <v>135</v>
      </c>
      <c r="F61" s="52">
        <f t="shared" si="2"/>
        <v>-5</v>
      </c>
      <c r="G61" s="60">
        <f t="shared" si="3"/>
        <v>-3.5714285714285694</v>
      </c>
    </row>
    <row r="62" spans="1:7" ht="12.75" x14ac:dyDescent="0.2">
      <c r="A62" s="92" t="s">
        <v>63</v>
      </c>
      <c r="B62" s="5">
        <v>53</v>
      </c>
      <c r="C62" s="11" t="s">
        <v>64</v>
      </c>
      <c r="D62" s="6">
        <v>2</v>
      </c>
      <c r="E62" s="6">
        <v>0</v>
      </c>
      <c r="F62" s="52">
        <f t="shared" si="2"/>
        <v>-2</v>
      </c>
      <c r="G62" s="60">
        <f t="shared" si="3"/>
        <v>-100</v>
      </c>
    </row>
    <row r="63" spans="1:7" ht="12.75" x14ac:dyDescent="0.2">
      <c r="A63" s="92"/>
      <c r="B63" s="5">
        <v>54</v>
      </c>
      <c r="C63" s="11" t="s">
        <v>65</v>
      </c>
      <c r="D63" s="6">
        <v>6</v>
      </c>
      <c r="E63" s="6">
        <v>8</v>
      </c>
      <c r="F63" s="52">
        <f t="shared" si="2"/>
        <v>2</v>
      </c>
      <c r="G63" s="60">
        <f t="shared" si="3"/>
        <v>33.333333333333343</v>
      </c>
    </row>
    <row r="64" spans="1:7" ht="12.75" x14ac:dyDescent="0.2">
      <c r="A64" s="92"/>
      <c r="B64" s="5">
        <v>55</v>
      </c>
      <c r="C64" s="11" t="s">
        <v>66</v>
      </c>
      <c r="D64" s="6">
        <v>60</v>
      </c>
      <c r="E64" s="6">
        <v>53</v>
      </c>
      <c r="F64" s="52">
        <f t="shared" si="2"/>
        <v>-7</v>
      </c>
      <c r="G64" s="60">
        <f t="shared" si="3"/>
        <v>-11.666666666666671</v>
      </c>
    </row>
    <row r="65" spans="1:8" ht="12.75" x14ac:dyDescent="0.2">
      <c r="A65" s="92"/>
      <c r="B65" s="5">
        <v>56</v>
      </c>
      <c r="C65" s="11" t="s">
        <v>67</v>
      </c>
      <c r="D65" s="6">
        <v>117</v>
      </c>
      <c r="E65" s="6">
        <v>112</v>
      </c>
      <c r="F65" s="52">
        <f t="shared" si="2"/>
        <v>-5</v>
      </c>
      <c r="G65" s="60">
        <f t="shared" si="3"/>
        <v>-4.2735042735042725</v>
      </c>
    </row>
    <row r="66" spans="1:8" ht="12.75" x14ac:dyDescent="0.2">
      <c r="A66" s="110" t="s">
        <v>68</v>
      </c>
      <c r="B66" s="110"/>
      <c r="C66" s="110"/>
      <c r="D66" s="91">
        <f>SUM(D67:D72)</f>
        <v>1762</v>
      </c>
      <c r="E66" s="91">
        <f>SUM(E67:E72)</f>
        <v>1851</v>
      </c>
      <c r="F66" s="91">
        <f t="shared" si="2"/>
        <v>89</v>
      </c>
      <c r="G66" s="77">
        <f t="shared" si="3"/>
        <v>5.0510783200908094</v>
      </c>
    </row>
    <row r="67" spans="1:8" ht="12.75" x14ac:dyDescent="0.2">
      <c r="A67" s="92" t="s">
        <v>78</v>
      </c>
      <c r="B67" s="6">
        <v>57</v>
      </c>
      <c r="C67" s="13" t="s">
        <v>94</v>
      </c>
      <c r="D67" s="6">
        <v>195</v>
      </c>
      <c r="E67" s="6">
        <v>216</v>
      </c>
      <c r="F67" s="52">
        <f t="shared" si="2"/>
        <v>21</v>
      </c>
      <c r="G67" s="60">
        <f t="shared" si="3"/>
        <v>10.769230769230774</v>
      </c>
    </row>
    <row r="68" spans="1:8" ht="12.75" x14ac:dyDescent="0.2">
      <c r="A68" s="92"/>
      <c r="B68" s="5">
        <v>58</v>
      </c>
      <c r="C68" s="13" t="s">
        <v>18</v>
      </c>
      <c r="D68" s="6">
        <v>498</v>
      </c>
      <c r="E68" s="6">
        <v>403</v>
      </c>
      <c r="F68" s="52">
        <f t="shared" si="2"/>
        <v>-95</v>
      </c>
      <c r="G68" s="60">
        <f t="shared" si="3"/>
        <v>-19.07630522088354</v>
      </c>
      <c r="H68" s="26"/>
    </row>
    <row r="69" spans="1:8" ht="12.75" x14ac:dyDescent="0.2">
      <c r="A69" s="92"/>
      <c r="B69" s="5">
        <v>59</v>
      </c>
      <c r="C69" s="13" t="s">
        <v>19</v>
      </c>
      <c r="D69" s="6">
        <v>1011</v>
      </c>
      <c r="E69" s="6">
        <v>1097</v>
      </c>
      <c r="F69" s="52">
        <f t="shared" si="2"/>
        <v>86</v>
      </c>
      <c r="G69" s="60">
        <f t="shared" si="3"/>
        <v>8.5064292779426296</v>
      </c>
    </row>
    <row r="70" spans="1:8" ht="12.75" x14ac:dyDescent="0.2">
      <c r="A70" s="92"/>
      <c r="B70" s="5">
        <v>60</v>
      </c>
      <c r="C70" s="13" t="s">
        <v>69</v>
      </c>
      <c r="D70" s="6">
        <v>30</v>
      </c>
      <c r="E70" s="6">
        <v>47</v>
      </c>
      <c r="F70" s="52">
        <f t="shared" si="2"/>
        <v>17</v>
      </c>
      <c r="G70" s="60">
        <f t="shared" si="3"/>
        <v>56.666666666666657</v>
      </c>
    </row>
    <row r="71" spans="1:8" ht="12.75" x14ac:dyDescent="0.2">
      <c r="A71" s="92"/>
      <c r="B71" s="5">
        <v>61</v>
      </c>
      <c r="C71" s="13" t="s">
        <v>5</v>
      </c>
      <c r="D71" s="6">
        <v>28</v>
      </c>
      <c r="E71" s="6">
        <v>22</v>
      </c>
      <c r="F71" s="52">
        <f t="shared" si="2"/>
        <v>-6</v>
      </c>
      <c r="G71" s="60">
        <f t="shared" si="3"/>
        <v>-21.428571428571431</v>
      </c>
    </row>
    <row r="72" spans="1:8" ht="12.75" x14ac:dyDescent="0.2">
      <c r="A72" s="92"/>
      <c r="B72" s="5">
        <v>62</v>
      </c>
      <c r="C72" s="13" t="s">
        <v>70</v>
      </c>
      <c r="D72" s="6">
        <v>0</v>
      </c>
      <c r="E72" s="6">
        <v>66</v>
      </c>
      <c r="F72" s="52">
        <f t="shared" si="2"/>
        <v>66</v>
      </c>
      <c r="G72" s="60" t="s">
        <v>123</v>
      </c>
    </row>
    <row r="73" spans="1:8" ht="12.75" x14ac:dyDescent="0.2">
      <c r="A73" s="110" t="s">
        <v>71</v>
      </c>
      <c r="B73" s="110"/>
      <c r="C73" s="110"/>
      <c r="D73" s="78">
        <f>D74+D80+D81</f>
        <v>6335</v>
      </c>
      <c r="E73" s="78">
        <v>9976</v>
      </c>
      <c r="F73" s="78">
        <f t="shared" si="2"/>
        <v>3641</v>
      </c>
      <c r="G73" s="77">
        <f>E73*100/D73-100</f>
        <v>57.47434885556433</v>
      </c>
    </row>
    <row r="74" spans="1:8" ht="12.75" x14ac:dyDescent="0.2">
      <c r="A74" s="95" t="s">
        <v>77</v>
      </c>
      <c r="B74" s="6">
        <v>63</v>
      </c>
      <c r="C74" s="11" t="s">
        <v>72</v>
      </c>
      <c r="D74" s="23">
        <v>5952</v>
      </c>
      <c r="E74" s="23">
        <v>8490</v>
      </c>
      <c r="F74" s="61">
        <f t="shared" si="2"/>
        <v>2538</v>
      </c>
      <c r="G74" s="60">
        <f t="shared" ref="G74:G83" si="4">E74*100/D74-100</f>
        <v>42.641129032258078</v>
      </c>
    </row>
    <row r="75" spans="1:8" ht="12.75" x14ac:dyDescent="0.2">
      <c r="A75" s="95"/>
      <c r="B75" s="6">
        <v>64</v>
      </c>
      <c r="C75" s="11" t="s">
        <v>73</v>
      </c>
      <c r="D75" s="63">
        <v>35190</v>
      </c>
      <c r="E75" s="7">
        <v>55218.2</v>
      </c>
      <c r="F75" s="61">
        <f t="shared" si="2"/>
        <v>20028.199999999997</v>
      </c>
      <c r="G75" s="60">
        <f t="shared" si="4"/>
        <v>56.914464336459218</v>
      </c>
    </row>
    <row r="76" spans="1:8" ht="12.75" x14ac:dyDescent="0.2">
      <c r="A76" s="95"/>
      <c r="B76" s="6">
        <v>65</v>
      </c>
      <c r="C76" s="13" t="s">
        <v>21</v>
      </c>
      <c r="D76" s="23">
        <v>628</v>
      </c>
      <c r="E76" s="23">
        <v>1195</v>
      </c>
      <c r="F76" s="61">
        <f t="shared" si="2"/>
        <v>567</v>
      </c>
      <c r="G76" s="60">
        <f t="shared" si="4"/>
        <v>90.286624203821646</v>
      </c>
    </row>
    <row r="77" spans="1:8" ht="12.75" x14ac:dyDescent="0.2">
      <c r="A77" s="95"/>
      <c r="B77" s="6">
        <v>66</v>
      </c>
      <c r="C77" s="13" t="s">
        <v>20</v>
      </c>
      <c r="D77" s="7">
        <v>10389</v>
      </c>
      <c r="E77" s="7">
        <v>41042.6</v>
      </c>
      <c r="F77" s="60">
        <f t="shared" si="2"/>
        <v>30653.599999999999</v>
      </c>
      <c r="G77" s="62">
        <f t="shared" si="4"/>
        <v>295.05823467128693</v>
      </c>
    </row>
    <row r="78" spans="1:8" ht="12.75" x14ac:dyDescent="0.2">
      <c r="A78" s="95"/>
      <c r="B78" s="6">
        <v>67</v>
      </c>
      <c r="C78" s="13" t="s">
        <v>22</v>
      </c>
      <c r="D78" s="23">
        <v>6978</v>
      </c>
      <c r="E78" s="23">
        <v>8781</v>
      </c>
      <c r="F78" s="61">
        <f t="shared" si="2"/>
        <v>1803</v>
      </c>
      <c r="G78" s="60">
        <f t="shared" si="4"/>
        <v>25.838349097162506</v>
      </c>
    </row>
    <row r="79" spans="1:8" ht="12.75" x14ac:dyDescent="0.2">
      <c r="A79" s="95"/>
      <c r="B79" s="6">
        <v>68</v>
      </c>
      <c r="C79" s="13" t="s">
        <v>20</v>
      </c>
      <c r="D79" s="7">
        <v>41037</v>
      </c>
      <c r="E79" s="7">
        <v>63694.1</v>
      </c>
      <c r="F79" s="61">
        <f t="shared" si="2"/>
        <v>22657.1</v>
      </c>
      <c r="G79" s="60">
        <f t="shared" si="4"/>
        <v>55.211394595121476</v>
      </c>
    </row>
    <row r="80" spans="1:8" ht="12.75" x14ac:dyDescent="0.2">
      <c r="A80" s="95"/>
      <c r="B80" s="6">
        <v>69</v>
      </c>
      <c r="C80" s="11" t="s">
        <v>74</v>
      </c>
      <c r="D80" s="23">
        <v>189</v>
      </c>
      <c r="E80" s="23">
        <v>129</v>
      </c>
      <c r="F80" s="61">
        <f t="shared" si="2"/>
        <v>-60</v>
      </c>
      <c r="G80" s="60">
        <f t="shared" si="4"/>
        <v>-31.746031746031747</v>
      </c>
    </row>
    <row r="81" spans="1:7" ht="12.75" x14ac:dyDescent="0.2">
      <c r="A81" s="95"/>
      <c r="B81" s="6">
        <v>70</v>
      </c>
      <c r="C81" s="11" t="s">
        <v>75</v>
      </c>
      <c r="D81" s="6">
        <v>194</v>
      </c>
      <c r="E81" s="6">
        <v>182</v>
      </c>
      <c r="F81" s="61">
        <f t="shared" si="2"/>
        <v>-12</v>
      </c>
      <c r="G81" s="60">
        <f t="shared" si="4"/>
        <v>-6.1855670103092848</v>
      </c>
    </row>
    <row r="82" spans="1:7" ht="12.75" x14ac:dyDescent="0.2">
      <c r="A82" s="95"/>
      <c r="B82" s="6">
        <v>71</v>
      </c>
      <c r="C82" s="11" t="s">
        <v>93</v>
      </c>
      <c r="D82" s="6">
        <v>1322</v>
      </c>
      <c r="E82" s="6">
        <v>956</v>
      </c>
      <c r="F82" s="61">
        <f t="shared" si="2"/>
        <v>-366</v>
      </c>
      <c r="G82" s="60">
        <f t="shared" si="4"/>
        <v>-27.685325264750375</v>
      </c>
    </row>
    <row r="83" spans="1:7" ht="12.75" x14ac:dyDescent="0.2">
      <c r="A83" s="95"/>
      <c r="B83" s="6">
        <v>72</v>
      </c>
      <c r="C83" s="11" t="s">
        <v>76</v>
      </c>
      <c r="D83" s="6">
        <v>13</v>
      </c>
      <c r="E83" s="6">
        <v>8</v>
      </c>
      <c r="F83" s="61">
        <f t="shared" si="2"/>
        <v>-5</v>
      </c>
      <c r="G83" s="60">
        <f t="shared" si="4"/>
        <v>-38.46153846153846</v>
      </c>
    </row>
    <row r="84" spans="1:7" x14ac:dyDescent="0.25">
      <c r="A84" s="2"/>
      <c r="B84" s="90"/>
      <c r="C84" s="4"/>
      <c r="D84" s="4"/>
      <c r="E84" s="4"/>
      <c r="F84" s="4"/>
      <c r="G84" s="4"/>
    </row>
    <row r="85" spans="1:7" x14ac:dyDescent="0.25">
      <c r="A85" s="2"/>
      <c r="B85" s="90"/>
      <c r="D85" s="4"/>
      <c r="E85" s="4"/>
      <c r="F85" s="4"/>
      <c r="G85" s="4"/>
    </row>
    <row r="86" spans="1:7" x14ac:dyDescent="0.25">
      <c r="A86" s="94" t="s">
        <v>90</v>
      </c>
      <c r="B86" s="94"/>
      <c r="C86" s="94"/>
      <c r="D86" s="94"/>
      <c r="E86" s="94"/>
      <c r="F86" s="94"/>
      <c r="G86" s="94"/>
    </row>
    <row r="87" spans="1:7" x14ac:dyDescent="0.25">
      <c r="C87" s="2"/>
      <c r="D87" s="2"/>
      <c r="E87" s="2"/>
      <c r="F87" s="2"/>
      <c r="G87" s="4"/>
    </row>
    <row r="88" spans="1:7" x14ac:dyDescent="0.25">
      <c r="A88" s="94" t="s">
        <v>89</v>
      </c>
      <c r="B88" s="94"/>
      <c r="C88" s="94"/>
      <c r="D88" s="94"/>
      <c r="E88" s="94"/>
      <c r="F88" s="94"/>
      <c r="G88" s="94"/>
    </row>
  </sheetData>
  <mergeCells count="23">
    <mergeCell ref="A88:G88"/>
    <mergeCell ref="A62:A65"/>
    <mergeCell ref="A66:C66"/>
    <mergeCell ref="A67:A72"/>
    <mergeCell ref="A73:C73"/>
    <mergeCell ref="A74:A83"/>
    <mergeCell ref="A86:G86"/>
    <mergeCell ref="A7:C7"/>
    <mergeCell ref="A8:A24"/>
    <mergeCell ref="A25:C25"/>
    <mergeCell ref="A26:A42"/>
    <mergeCell ref="A43:C43"/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" workbookViewId="0">
      <selection activeCell="C66" sqref="C66"/>
    </sheetView>
  </sheetViews>
  <sheetFormatPr defaultRowHeight="15" x14ac:dyDescent="0.25"/>
  <cols>
    <col min="1" max="1" width="3.42578125" customWidth="1"/>
    <col min="2" max="2" width="5.42578125" customWidth="1"/>
    <col min="3" max="3" width="48.28515625" customWidth="1"/>
    <col min="7" max="7" width="10.85546875" customWidth="1"/>
  </cols>
  <sheetData>
    <row r="1" spans="1:7" x14ac:dyDescent="0.25">
      <c r="A1" s="97" t="s">
        <v>86</v>
      </c>
      <c r="B1" s="97"/>
      <c r="C1" s="97"/>
      <c r="D1" s="97"/>
      <c r="E1" s="97"/>
      <c r="F1" s="97"/>
      <c r="G1" s="97"/>
    </row>
    <row r="2" spans="1:7" x14ac:dyDescent="0.25">
      <c r="A2" s="97" t="s">
        <v>88</v>
      </c>
      <c r="B2" s="97"/>
      <c r="C2" s="97"/>
      <c r="D2" s="97"/>
      <c r="E2" s="97"/>
      <c r="F2" s="97"/>
      <c r="G2" s="97"/>
    </row>
    <row r="3" spans="1:7" x14ac:dyDescent="0.25">
      <c r="A3" s="97" t="s">
        <v>87</v>
      </c>
      <c r="B3" s="97"/>
      <c r="C3" s="97"/>
      <c r="D3" s="97"/>
      <c r="E3" s="97"/>
      <c r="F3" s="97"/>
      <c r="G3" s="97"/>
    </row>
    <row r="4" spans="1:7" x14ac:dyDescent="0.25">
      <c r="A4" s="98" t="s">
        <v>80</v>
      </c>
      <c r="B4" s="98"/>
      <c r="C4" s="98"/>
      <c r="D4" s="1"/>
      <c r="E4" s="1"/>
      <c r="F4" s="1"/>
      <c r="G4" s="1"/>
    </row>
    <row r="5" spans="1:7" x14ac:dyDescent="0.25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</row>
    <row r="6" spans="1:7" x14ac:dyDescent="0.25">
      <c r="A6" s="93"/>
      <c r="B6" s="93"/>
      <c r="C6" s="93"/>
      <c r="D6" s="93"/>
      <c r="E6" s="93"/>
      <c r="F6" s="15" t="s">
        <v>2</v>
      </c>
      <c r="G6" s="15" t="s">
        <v>3</v>
      </c>
    </row>
    <row r="7" spans="1:7" x14ac:dyDescent="0.25">
      <c r="A7" s="93" t="s">
        <v>23</v>
      </c>
      <c r="B7" s="93"/>
      <c r="C7" s="93"/>
      <c r="D7" s="15">
        <f>SUM(D8:D24)</f>
        <v>21</v>
      </c>
      <c r="E7" s="15">
        <f>SUM(E8:E24)</f>
        <v>22</v>
      </c>
      <c r="F7" s="15">
        <f>E7-D7</f>
        <v>1</v>
      </c>
      <c r="G7" s="10">
        <f t="shared" ref="G7:G8" si="0">100+(E7*100/D7)</f>
        <v>204.76190476190476</v>
      </c>
    </row>
    <row r="8" spans="1:7" x14ac:dyDescent="0.25">
      <c r="A8" s="92" t="s">
        <v>4</v>
      </c>
      <c r="B8" s="5">
        <v>1</v>
      </c>
      <c r="C8" s="17" t="s">
        <v>24</v>
      </c>
      <c r="D8" s="6"/>
      <c r="E8" s="6"/>
      <c r="F8" s="6">
        <f t="shared" ref="F8:F71" si="1">E8-D8</f>
        <v>0</v>
      </c>
      <c r="G8" s="7" t="e">
        <f t="shared" si="0"/>
        <v>#DIV/0!</v>
      </c>
    </row>
    <row r="9" spans="1:7" x14ac:dyDescent="0.25">
      <c r="A9" s="92"/>
      <c r="B9" s="5">
        <v>2</v>
      </c>
      <c r="C9" s="17" t="s">
        <v>25</v>
      </c>
      <c r="D9" s="6">
        <v>7</v>
      </c>
      <c r="E9" s="6">
        <v>14</v>
      </c>
      <c r="F9" s="6">
        <f t="shared" si="1"/>
        <v>7</v>
      </c>
      <c r="G9" s="7">
        <f>100+(E9/D9)</f>
        <v>102</v>
      </c>
    </row>
    <row r="10" spans="1:7" x14ac:dyDescent="0.25">
      <c r="A10" s="92"/>
      <c r="B10" s="5">
        <v>3</v>
      </c>
      <c r="C10" s="18" t="s">
        <v>31</v>
      </c>
      <c r="D10" s="8"/>
      <c r="E10" s="8"/>
      <c r="F10" s="6">
        <f t="shared" si="1"/>
        <v>0</v>
      </c>
      <c r="G10" s="7" t="e">
        <f t="shared" ref="G10:G73" si="2">100+(E10*100/D10)</f>
        <v>#DIV/0!</v>
      </c>
    </row>
    <row r="11" spans="1:7" x14ac:dyDescent="0.25">
      <c r="A11" s="92"/>
      <c r="B11" s="5">
        <v>4</v>
      </c>
      <c r="C11" s="19" t="s">
        <v>26</v>
      </c>
      <c r="D11" s="6"/>
      <c r="E11" s="6"/>
      <c r="F11" s="6">
        <f t="shared" si="1"/>
        <v>0</v>
      </c>
      <c r="G11" s="7" t="e">
        <f t="shared" si="2"/>
        <v>#DIV/0!</v>
      </c>
    </row>
    <row r="12" spans="1:7" x14ac:dyDescent="0.25">
      <c r="A12" s="92"/>
      <c r="B12" s="5">
        <v>5</v>
      </c>
      <c r="C12" s="19" t="s">
        <v>32</v>
      </c>
      <c r="D12" s="6"/>
      <c r="E12" s="6"/>
      <c r="F12" s="6">
        <f t="shared" si="1"/>
        <v>0</v>
      </c>
      <c r="G12" s="7" t="e">
        <f t="shared" si="2"/>
        <v>#DIV/0!</v>
      </c>
    </row>
    <row r="13" spans="1:7" x14ac:dyDescent="0.25">
      <c r="A13" s="92"/>
      <c r="B13" s="5">
        <v>6</v>
      </c>
      <c r="C13" s="17" t="s">
        <v>33</v>
      </c>
      <c r="D13" s="6">
        <v>10</v>
      </c>
      <c r="E13" s="6">
        <v>5</v>
      </c>
      <c r="F13" s="6">
        <f t="shared" si="1"/>
        <v>-5</v>
      </c>
      <c r="G13" s="7">
        <f>100-(E13*100/D13)</f>
        <v>50</v>
      </c>
    </row>
    <row r="14" spans="1:7" x14ac:dyDescent="0.25">
      <c r="A14" s="92"/>
      <c r="B14" s="5">
        <v>7</v>
      </c>
      <c r="C14" s="17" t="s">
        <v>34</v>
      </c>
      <c r="D14" s="6"/>
      <c r="E14" s="6"/>
      <c r="F14" s="6">
        <f t="shared" si="1"/>
        <v>0</v>
      </c>
      <c r="G14" s="7" t="e">
        <f t="shared" si="2"/>
        <v>#DIV/0!</v>
      </c>
    </row>
    <row r="15" spans="1:7" x14ac:dyDescent="0.25">
      <c r="A15" s="92"/>
      <c r="B15" s="5">
        <v>8</v>
      </c>
      <c r="C15" s="17" t="s">
        <v>35</v>
      </c>
      <c r="D15" s="6">
        <v>1</v>
      </c>
      <c r="E15" s="6">
        <v>1</v>
      </c>
      <c r="F15" s="6">
        <f t="shared" si="1"/>
        <v>0</v>
      </c>
      <c r="G15" s="7">
        <f t="shared" si="2"/>
        <v>200</v>
      </c>
    </row>
    <row r="16" spans="1:7" x14ac:dyDescent="0.25">
      <c r="A16" s="92"/>
      <c r="B16" s="5">
        <v>9</v>
      </c>
      <c r="C16" s="17" t="s">
        <v>36</v>
      </c>
      <c r="D16" s="6"/>
      <c r="E16" s="6"/>
      <c r="F16" s="6">
        <f t="shared" si="1"/>
        <v>0</v>
      </c>
      <c r="G16" s="7" t="e">
        <f t="shared" si="2"/>
        <v>#DIV/0!</v>
      </c>
    </row>
    <row r="17" spans="1:7" x14ac:dyDescent="0.25">
      <c r="A17" s="92"/>
      <c r="B17" s="5">
        <v>10</v>
      </c>
      <c r="C17" s="17" t="s">
        <v>37</v>
      </c>
      <c r="D17" s="6"/>
      <c r="E17" s="6"/>
      <c r="F17" s="6">
        <f t="shared" si="1"/>
        <v>0</v>
      </c>
      <c r="G17" s="7" t="e">
        <f t="shared" si="2"/>
        <v>#DIV/0!</v>
      </c>
    </row>
    <row r="18" spans="1:7" x14ac:dyDescent="0.25">
      <c r="A18" s="92"/>
      <c r="B18" s="5">
        <v>11</v>
      </c>
      <c r="C18" s="20" t="s">
        <v>91</v>
      </c>
      <c r="D18" s="6">
        <v>3</v>
      </c>
      <c r="E18" s="6">
        <v>0</v>
      </c>
      <c r="F18" s="6">
        <f t="shared" si="1"/>
        <v>-3</v>
      </c>
      <c r="G18" s="7">
        <f t="shared" si="2"/>
        <v>100</v>
      </c>
    </row>
    <row r="19" spans="1:7" x14ac:dyDescent="0.25">
      <c r="A19" s="92"/>
      <c r="B19" s="5">
        <v>12</v>
      </c>
      <c r="C19" s="19" t="s">
        <v>38</v>
      </c>
      <c r="D19" s="6"/>
      <c r="E19" s="6"/>
      <c r="F19" s="6">
        <f t="shared" si="1"/>
        <v>0</v>
      </c>
      <c r="G19" s="7" t="e">
        <f t="shared" si="2"/>
        <v>#DIV/0!</v>
      </c>
    </row>
    <row r="20" spans="1:7" x14ac:dyDescent="0.25">
      <c r="A20" s="92"/>
      <c r="B20" s="5">
        <v>13</v>
      </c>
      <c r="C20" s="17" t="s">
        <v>27</v>
      </c>
      <c r="D20" s="6">
        <v>0</v>
      </c>
      <c r="E20" s="6">
        <v>2</v>
      </c>
      <c r="F20" s="6">
        <f t="shared" si="1"/>
        <v>2</v>
      </c>
      <c r="G20" s="7" t="e">
        <f t="shared" si="2"/>
        <v>#DIV/0!</v>
      </c>
    </row>
    <row r="21" spans="1:7" x14ac:dyDescent="0.25">
      <c r="A21" s="92"/>
      <c r="B21" s="5">
        <v>14</v>
      </c>
      <c r="C21" s="17" t="s">
        <v>28</v>
      </c>
      <c r="D21" s="6"/>
      <c r="E21" s="6"/>
      <c r="F21" s="6">
        <f t="shared" si="1"/>
        <v>0</v>
      </c>
      <c r="G21" s="7" t="e">
        <f t="shared" si="2"/>
        <v>#DIV/0!</v>
      </c>
    </row>
    <row r="22" spans="1:7" x14ac:dyDescent="0.25">
      <c r="A22" s="92"/>
      <c r="B22" s="5">
        <v>15</v>
      </c>
      <c r="C22" s="17" t="s">
        <v>84</v>
      </c>
      <c r="D22" s="6"/>
      <c r="E22" s="6"/>
      <c r="F22" s="6">
        <f t="shared" si="1"/>
        <v>0</v>
      </c>
      <c r="G22" s="7" t="e">
        <f t="shared" si="2"/>
        <v>#DIV/0!</v>
      </c>
    </row>
    <row r="23" spans="1:7" x14ac:dyDescent="0.25">
      <c r="A23" s="92"/>
      <c r="B23" s="5">
        <v>16</v>
      </c>
      <c r="C23" s="17" t="s">
        <v>29</v>
      </c>
      <c r="D23" s="6"/>
      <c r="E23" s="6"/>
      <c r="F23" s="6">
        <f t="shared" si="1"/>
        <v>0</v>
      </c>
      <c r="G23" s="7" t="e">
        <f t="shared" si="2"/>
        <v>#DIV/0!</v>
      </c>
    </row>
    <row r="24" spans="1:7" x14ac:dyDescent="0.25">
      <c r="A24" s="92"/>
      <c r="B24" s="5">
        <v>17</v>
      </c>
      <c r="C24" s="19" t="s">
        <v>30</v>
      </c>
      <c r="D24" s="6"/>
      <c r="E24" s="6"/>
      <c r="F24" s="6">
        <f t="shared" si="1"/>
        <v>0</v>
      </c>
      <c r="G24" s="7" t="e">
        <f t="shared" si="2"/>
        <v>#DIV/0!</v>
      </c>
    </row>
    <row r="25" spans="1:7" x14ac:dyDescent="0.25">
      <c r="A25" s="93" t="s">
        <v>39</v>
      </c>
      <c r="B25" s="93"/>
      <c r="C25" s="93"/>
      <c r="D25" s="15">
        <f>SUM(D26:D30)</f>
        <v>8</v>
      </c>
      <c r="E25" s="15">
        <f>SUM(E26:E30)</f>
        <v>16</v>
      </c>
      <c r="F25" s="15">
        <f t="shared" si="1"/>
        <v>8</v>
      </c>
      <c r="G25" s="10">
        <f t="shared" si="2"/>
        <v>300</v>
      </c>
    </row>
    <row r="26" spans="1:7" x14ac:dyDescent="0.25">
      <c r="A26" s="92" t="s">
        <v>85</v>
      </c>
      <c r="B26" s="5">
        <v>18</v>
      </c>
      <c r="C26" s="11" t="s">
        <v>6</v>
      </c>
      <c r="D26" s="21">
        <v>0</v>
      </c>
      <c r="E26" s="6">
        <v>0</v>
      </c>
      <c r="F26" s="6">
        <f t="shared" si="1"/>
        <v>0</v>
      </c>
      <c r="G26" s="7" t="e">
        <f t="shared" si="2"/>
        <v>#DIV/0!</v>
      </c>
    </row>
    <row r="27" spans="1:7" x14ac:dyDescent="0.25">
      <c r="A27" s="92"/>
      <c r="B27" s="5">
        <v>19</v>
      </c>
      <c r="C27" s="11" t="s">
        <v>7</v>
      </c>
      <c r="D27" s="6">
        <v>0</v>
      </c>
      <c r="E27" s="6">
        <v>1</v>
      </c>
      <c r="F27" s="6">
        <f t="shared" si="1"/>
        <v>1</v>
      </c>
      <c r="G27" s="7" t="e">
        <f t="shared" si="2"/>
        <v>#DIV/0!</v>
      </c>
    </row>
    <row r="28" spans="1:7" x14ac:dyDescent="0.25">
      <c r="A28" s="92"/>
      <c r="B28" s="5">
        <v>20</v>
      </c>
      <c r="C28" s="11" t="s">
        <v>8</v>
      </c>
      <c r="D28" s="6">
        <v>3</v>
      </c>
      <c r="E28" s="6">
        <v>7</v>
      </c>
      <c r="F28" s="6">
        <f t="shared" si="1"/>
        <v>4</v>
      </c>
      <c r="G28" s="7">
        <f t="shared" si="2"/>
        <v>333.33333333333337</v>
      </c>
    </row>
    <row r="29" spans="1:7" x14ac:dyDescent="0.25">
      <c r="A29" s="92"/>
      <c r="B29" s="5">
        <v>21</v>
      </c>
      <c r="C29" s="11" t="s">
        <v>9</v>
      </c>
      <c r="D29" s="6">
        <v>1</v>
      </c>
      <c r="E29" s="6">
        <v>3</v>
      </c>
      <c r="F29" s="6">
        <f t="shared" si="1"/>
        <v>2</v>
      </c>
      <c r="G29" s="7">
        <f t="shared" si="2"/>
        <v>400</v>
      </c>
    </row>
    <row r="30" spans="1:7" x14ac:dyDescent="0.25">
      <c r="A30" s="92"/>
      <c r="B30" s="5">
        <v>22</v>
      </c>
      <c r="C30" s="11" t="s">
        <v>10</v>
      </c>
      <c r="D30" s="6">
        <v>4</v>
      </c>
      <c r="E30" s="6">
        <v>5</v>
      </c>
      <c r="F30" s="6">
        <f t="shared" si="1"/>
        <v>1</v>
      </c>
      <c r="G30" s="7">
        <f t="shared" si="2"/>
        <v>225</v>
      </c>
    </row>
    <row r="31" spans="1:7" x14ac:dyDescent="0.25">
      <c r="A31" s="92"/>
      <c r="B31" s="5">
        <v>23</v>
      </c>
      <c r="C31" s="11" t="s">
        <v>40</v>
      </c>
      <c r="D31" s="6">
        <v>3</v>
      </c>
      <c r="E31" s="6">
        <v>2</v>
      </c>
      <c r="F31" s="6">
        <f t="shared" si="1"/>
        <v>-1</v>
      </c>
      <c r="G31" s="7">
        <f t="shared" si="2"/>
        <v>166.66666666666669</v>
      </c>
    </row>
    <row r="32" spans="1:7" x14ac:dyDescent="0.25">
      <c r="A32" s="92"/>
      <c r="B32" s="5">
        <v>24</v>
      </c>
      <c r="C32" s="11" t="s">
        <v>43</v>
      </c>
      <c r="D32" s="6">
        <v>0</v>
      </c>
      <c r="E32" s="6">
        <v>2</v>
      </c>
      <c r="F32" s="6">
        <f t="shared" si="1"/>
        <v>2</v>
      </c>
      <c r="G32" s="7" t="e">
        <f t="shared" si="2"/>
        <v>#DIV/0!</v>
      </c>
    </row>
    <row r="33" spans="1:7" x14ac:dyDescent="0.25">
      <c r="A33" s="92"/>
      <c r="B33" s="5">
        <v>25</v>
      </c>
      <c r="C33" s="11" t="s">
        <v>42</v>
      </c>
      <c r="D33" s="6">
        <v>1</v>
      </c>
      <c r="E33" s="6">
        <v>6</v>
      </c>
      <c r="F33" s="6">
        <f t="shared" si="1"/>
        <v>5</v>
      </c>
      <c r="G33" s="7">
        <f t="shared" si="2"/>
        <v>700</v>
      </c>
    </row>
    <row r="34" spans="1:7" x14ac:dyDescent="0.25">
      <c r="A34" s="92"/>
      <c r="B34" s="5">
        <v>26</v>
      </c>
      <c r="C34" s="11" t="s">
        <v>44</v>
      </c>
      <c r="D34" s="6">
        <v>2</v>
      </c>
      <c r="E34" s="6">
        <v>5</v>
      </c>
      <c r="F34" s="6">
        <f t="shared" si="1"/>
        <v>3</v>
      </c>
      <c r="G34" s="7">
        <f t="shared" si="2"/>
        <v>350</v>
      </c>
    </row>
    <row r="35" spans="1:7" x14ac:dyDescent="0.25">
      <c r="A35" s="92"/>
      <c r="B35" s="5">
        <v>27</v>
      </c>
      <c r="C35" s="11" t="s">
        <v>41</v>
      </c>
      <c r="D35" s="6">
        <v>2</v>
      </c>
      <c r="E35" s="6">
        <v>1</v>
      </c>
      <c r="F35" s="6">
        <f t="shared" si="1"/>
        <v>-1</v>
      </c>
      <c r="G35" s="7">
        <f t="shared" si="2"/>
        <v>150</v>
      </c>
    </row>
    <row r="36" spans="1:7" x14ac:dyDescent="0.25">
      <c r="A36" s="92"/>
      <c r="B36" s="5">
        <v>28</v>
      </c>
      <c r="C36" s="11" t="s">
        <v>50</v>
      </c>
      <c r="D36" s="6">
        <v>0</v>
      </c>
      <c r="E36" s="6">
        <v>0</v>
      </c>
      <c r="F36" s="6">
        <f t="shared" si="1"/>
        <v>0</v>
      </c>
      <c r="G36" s="7" t="e">
        <f t="shared" si="2"/>
        <v>#DIV/0!</v>
      </c>
    </row>
    <row r="37" spans="1:7" x14ac:dyDescent="0.25">
      <c r="A37" s="92"/>
      <c r="B37" s="5">
        <v>29</v>
      </c>
      <c r="C37" s="11" t="s">
        <v>45</v>
      </c>
      <c r="D37" s="6">
        <v>4</v>
      </c>
      <c r="E37" s="6">
        <v>3</v>
      </c>
      <c r="F37" s="6">
        <f t="shared" si="1"/>
        <v>-1</v>
      </c>
      <c r="G37" s="7">
        <f t="shared" si="2"/>
        <v>175</v>
      </c>
    </row>
    <row r="38" spans="1:7" x14ac:dyDescent="0.25">
      <c r="A38" s="92"/>
      <c r="B38" s="5">
        <v>30</v>
      </c>
      <c r="C38" s="11" t="s">
        <v>46</v>
      </c>
      <c r="D38" s="6">
        <v>3</v>
      </c>
      <c r="E38" s="6">
        <v>2</v>
      </c>
      <c r="F38" s="6">
        <f t="shared" si="1"/>
        <v>-1</v>
      </c>
      <c r="G38" s="7">
        <f t="shared" si="2"/>
        <v>166.66666666666669</v>
      </c>
    </row>
    <row r="39" spans="1:7" x14ac:dyDescent="0.25">
      <c r="A39" s="92"/>
      <c r="B39" s="5">
        <v>31</v>
      </c>
      <c r="C39" s="11" t="s">
        <v>47</v>
      </c>
      <c r="D39" s="6">
        <v>0</v>
      </c>
      <c r="E39" s="6">
        <v>1</v>
      </c>
      <c r="F39" s="6">
        <f t="shared" si="1"/>
        <v>1</v>
      </c>
      <c r="G39" s="7" t="e">
        <f t="shared" si="2"/>
        <v>#DIV/0!</v>
      </c>
    </row>
    <row r="40" spans="1:7" x14ac:dyDescent="0.25">
      <c r="A40" s="92"/>
      <c r="B40" s="5">
        <v>32</v>
      </c>
      <c r="C40" s="11" t="s">
        <v>48</v>
      </c>
      <c r="D40" s="6">
        <v>8</v>
      </c>
      <c r="E40" s="6">
        <v>1</v>
      </c>
      <c r="F40" s="6">
        <f t="shared" si="1"/>
        <v>-7</v>
      </c>
      <c r="G40" s="7">
        <f t="shared" si="2"/>
        <v>112.5</v>
      </c>
    </row>
    <row r="41" spans="1:7" x14ac:dyDescent="0.25">
      <c r="A41" s="92"/>
      <c r="B41" s="5">
        <v>33</v>
      </c>
      <c r="C41" s="11" t="s">
        <v>49</v>
      </c>
      <c r="D41" s="6">
        <v>7</v>
      </c>
      <c r="E41" s="6">
        <v>13</v>
      </c>
      <c r="F41" s="6">
        <f t="shared" si="1"/>
        <v>6</v>
      </c>
      <c r="G41" s="7">
        <f t="shared" si="2"/>
        <v>285.71428571428572</v>
      </c>
    </row>
    <row r="42" spans="1:7" x14ac:dyDescent="0.25">
      <c r="A42" s="102" t="s">
        <v>51</v>
      </c>
      <c r="B42" s="103"/>
      <c r="C42" s="103"/>
      <c r="D42" s="15">
        <f>SUM(D43:D46)</f>
        <v>21</v>
      </c>
      <c r="E42" s="15">
        <f>SUM(E43:E46)</f>
        <v>22</v>
      </c>
      <c r="F42" s="15">
        <f t="shared" si="1"/>
        <v>1</v>
      </c>
      <c r="G42" s="10">
        <f t="shared" si="2"/>
        <v>204.76190476190476</v>
      </c>
    </row>
    <row r="43" spans="1:7" x14ac:dyDescent="0.25">
      <c r="A43" s="92" t="s">
        <v>11</v>
      </c>
      <c r="B43" s="5">
        <v>34</v>
      </c>
      <c r="C43" s="11" t="s">
        <v>52</v>
      </c>
      <c r="D43" s="6">
        <v>2</v>
      </c>
      <c r="E43" s="6">
        <v>7</v>
      </c>
      <c r="F43" s="6">
        <f t="shared" si="1"/>
        <v>5</v>
      </c>
      <c r="G43" s="7">
        <f t="shared" si="2"/>
        <v>450</v>
      </c>
    </row>
    <row r="44" spans="1:7" x14ac:dyDescent="0.25">
      <c r="A44" s="92"/>
      <c r="B44" s="5">
        <v>35</v>
      </c>
      <c r="C44" s="11" t="s">
        <v>53</v>
      </c>
      <c r="D44" s="6">
        <v>0</v>
      </c>
      <c r="E44" s="6">
        <v>4</v>
      </c>
      <c r="F44" s="6">
        <f t="shared" si="1"/>
        <v>4</v>
      </c>
      <c r="G44" s="7" t="e">
        <f t="shared" si="2"/>
        <v>#DIV/0!</v>
      </c>
    </row>
    <row r="45" spans="1:7" x14ac:dyDescent="0.25">
      <c r="A45" s="92"/>
      <c r="B45" s="5">
        <v>36</v>
      </c>
      <c r="C45" s="11" t="s">
        <v>54</v>
      </c>
      <c r="D45" s="6">
        <v>6</v>
      </c>
      <c r="E45" s="6">
        <v>7</v>
      </c>
      <c r="F45" s="6">
        <f t="shared" si="1"/>
        <v>1</v>
      </c>
      <c r="G45" s="7">
        <f t="shared" si="2"/>
        <v>216.66666666666669</v>
      </c>
    </row>
    <row r="46" spans="1:7" x14ac:dyDescent="0.25">
      <c r="A46" s="92"/>
      <c r="B46" s="5">
        <v>37</v>
      </c>
      <c r="C46" s="11" t="s">
        <v>55</v>
      </c>
      <c r="D46" s="6">
        <v>13</v>
      </c>
      <c r="E46" s="6">
        <v>4</v>
      </c>
      <c r="F46" s="6">
        <f t="shared" si="1"/>
        <v>-9</v>
      </c>
      <c r="G46" s="7">
        <f t="shared" si="2"/>
        <v>130.76923076923077</v>
      </c>
    </row>
    <row r="47" spans="1:7" x14ac:dyDescent="0.25">
      <c r="A47" s="92"/>
      <c r="B47" s="5">
        <v>38</v>
      </c>
      <c r="C47" s="12" t="s">
        <v>56</v>
      </c>
      <c r="D47" s="6">
        <v>2</v>
      </c>
      <c r="E47" s="6">
        <v>4</v>
      </c>
      <c r="F47" s="6">
        <f t="shared" si="1"/>
        <v>2</v>
      </c>
      <c r="G47" s="7">
        <f t="shared" si="2"/>
        <v>300</v>
      </c>
    </row>
    <row r="48" spans="1:7" x14ac:dyDescent="0.25">
      <c r="A48" s="92"/>
      <c r="B48" s="5">
        <v>39</v>
      </c>
      <c r="C48" s="11" t="s">
        <v>57</v>
      </c>
      <c r="D48" s="6">
        <v>4</v>
      </c>
      <c r="E48" s="6">
        <v>4</v>
      </c>
      <c r="F48" s="6">
        <f t="shared" si="1"/>
        <v>0</v>
      </c>
      <c r="G48" s="7">
        <f t="shared" si="2"/>
        <v>200</v>
      </c>
    </row>
    <row r="49" spans="1:7" x14ac:dyDescent="0.25">
      <c r="A49" s="92"/>
      <c r="B49" s="5">
        <v>40</v>
      </c>
      <c r="C49" s="11" t="s">
        <v>58</v>
      </c>
      <c r="D49" s="6">
        <v>4</v>
      </c>
      <c r="E49" s="6">
        <v>4</v>
      </c>
      <c r="F49" s="6">
        <f t="shared" si="1"/>
        <v>0</v>
      </c>
      <c r="G49" s="7">
        <f t="shared" si="2"/>
        <v>200</v>
      </c>
    </row>
    <row r="50" spans="1:7" x14ac:dyDescent="0.25">
      <c r="A50" s="92"/>
      <c r="B50" s="5">
        <v>41</v>
      </c>
      <c r="C50" s="11" t="s">
        <v>59</v>
      </c>
      <c r="D50" s="6">
        <v>11</v>
      </c>
      <c r="E50" s="6">
        <v>10</v>
      </c>
      <c r="F50" s="6">
        <f t="shared" si="1"/>
        <v>-1</v>
      </c>
      <c r="G50" s="7">
        <f t="shared" si="2"/>
        <v>190.90909090909091</v>
      </c>
    </row>
    <row r="51" spans="1:7" x14ac:dyDescent="0.25">
      <c r="A51" s="92"/>
      <c r="B51" s="5">
        <v>42</v>
      </c>
      <c r="C51" s="11" t="s">
        <v>12</v>
      </c>
      <c r="D51" s="6">
        <v>0</v>
      </c>
      <c r="E51" s="6">
        <v>2</v>
      </c>
      <c r="F51" s="6">
        <f t="shared" si="1"/>
        <v>2</v>
      </c>
      <c r="G51" s="7" t="e">
        <f t="shared" si="2"/>
        <v>#DIV/0!</v>
      </c>
    </row>
    <row r="52" spans="1:7" x14ac:dyDescent="0.25">
      <c r="A52" s="92"/>
      <c r="B52" s="5">
        <v>43</v>
      </c>
      <c r="C52" s="11" t="s">
        <v>13</v>
      </c>
      <c r="D52" s="6">
        <v>5</v>
      </c>
      <c r="E52" s="6">
        <v>14</v>
      </c>
      <c r="F52" s="6">
        <f t="shared" si="1"/>
        <v>9</v>
      </c>
      <c r="G52" s="7">
        <f t="shared" si="2"/>
        <v>380</v>
      </c>
    </row>
    <row r="53" spans="1:7" x14ac:dyDescent="0.25">
      <c r="A53" s="92"/>
      <c r="B53" s="5">
        <v>44</v>
      </c>
      <c r="C53" s="11" t="s">
        <v>92</v>
      </c>
      <c r="D53" s="6">
        <v>6.4</v>
      </c>
      <c r="E53" s="6">
        <v>553.70000000000005</v>
      </c>
      <c r="F53" s="6">
        <f t="shared" si="1"/>
        <v>547.30000000000007</v>
      </c>
      <c r="G53" s="7">
        <f t="shared" si="2"/>
        <v>8751.5625</v>
      </c>
    </row>
    <row r="54" spans="1:7" x14ac:dyDescent="0.25">
      <c r="A54" s="92"/>
      <c r="B54" s="5">
        <v>45</v>
      </c>
      <c r="C54" s="11" t="s">
        <v>60</v>
      </c>
      <c r="D54" s="7">
        <v>1.1000000000000001</v>
      </c>
      <c r="E54" s="7">
        <v>143.1</v>
      </c>
      <c r="F54" s="6">
        <f t="shared" si="1"/>
        <v>142</v>
      </c>
      <c r="G54" s="7">
        <f t="shared" si="2"/>
        <v>13109.090909090908</v>
      </c>
    </row>
    <row r="55" spans="1:7" x14ac:dyDescent="0.25">
      <c r="A55" s="92"/>
      <c r="B55" s="5">
        <v>46</v>
      </c>
      <c r="C55" s="11" t="s">
        <v>61</v>
      </c>
      <c r="D55" s="6">
        <v>7</v>
      </c>
      <c r="E55" s="6">
        <v>5</v>
      </c>
      <c r="F55" s="6">
        <f t="shared" si="1"/>
        <v>-2</v>
      </c>
      <c r="G55" s="7">
        <f t="shared" si="2"/>
        <v>171.42857142857144</v>
      </c>
    </row>
    <row r="56" spans="1:7" x14ac:dyDescent="0.25">
      <c r="A56" s="92"/>
      <c r="B56" s="5">
        <v>47</v>
      </c>
      <c r="C56" s="11" t="s">
        <v>62</v>
      </c>
      <c r="D56" s="7">
        <v>12.5</v>
      </c>
      <c r="E56" s="7">
        <v>28.6</v>
      </c>
      <c r="F56" s="6">
        <f t="shared" si="1"/>
        <v>16.100000000000001</v>
      </c>
      <c r="G56" s="7">
        <f t="shared" si="2"/>
        <v>328.8</v>
      </c>
    </row>
    <row r="57" spans="1:7" x14ac:dyDescent="0.25">
      <c r="A57" s="92"/>
      <c r="B57" s="5">
        <v>48</v>
      </c>
      <c r="C57" s="11" t="s">
        <v>14</v>
      </c>
      <c r="D57" s="6"/>
      <c r="E57" s="6"/>
      <c r="F57" s="6">
        <f t="shared" si="1"/>
        <v>0</v>
      </c>
      <c r="G57" s="7" t="e">
        <f t="shared" si="2"/>
        <v>#DIV/0!</v>
      </c>
    </row>
    <row r="58" spans="1:7" x14ac:dyDescent="0.25">
      <c r="A58" s="92"/>
      <c r="B58" s="5">
        <v>49</v>
      </c>
      <c r="C58" s="11" t="s">
        <v>15</v>
      </c>
      <c r="D58" s="6"/>
      <c r="E58" s="6"/>
      <c r="F58" s="6">
        <f t="shared" si="1"/>
        <v>0</v>
      </c>
      <c r="G58" s="7" t="e">
        <f t="shared" si="2"/>
        <v>#DIV/0!</v>
      </c>
    </row>
    <row r="59" spans="1:7" x14ac:dyDescent="0.25">
      <c r="A59" s="92"/>
      <c r="B59" s="5">
        <v>50</v>
      </c>
      <c r="C59" s="11" t="s">
        <v>16</v>
      </c>
      <c r="D59" s="6">
        <v>15</v>
      </c>
      <c r="E59" s="6">
        <v>14</v>
      </c>
      <c r="F59" s="6">
        <f t="shared" si="1"/>
        <v>-1</v>
      </c>
      <c r="G59" s="7">
        <f t="shared" si="2"/>
        <v>193.33333333333331</v>
      </c>
    </row>
    <row r="60" spans="1:7" x14ac:dyDescent="0.25">
      <c r="A60" s="92"/>
      <c r="B60" s="5">
        <v>51</v>
      </c>
      <c r="C60" s="11" t="s">
        <v>17</v>
      </c>
      <c r="D60" s="6"/>
      <c r="E60" s="6"/>
      <c r="F60" s="6">
        <f t="shared" si="1"/>
        <v>0</v>
      </c>
      <c r="G60" s="7" t="e">
        <f t="shared" si="2"/>
        <v>#DIV/0!</v>
      </c>
    </row>
    <row r="61" spans="1:7" x14ac:dyDescent="0.25">
      <c r="A61" s="92" t="s">
        <v>63</v>
      </c>
      <c r="B61" s="5">
        <v>52</v>
      </c>
      <c r="C61" s="11" t="s">
        <v>64</v>
      </c>
      <c r="D61" s="6">
        <v>0</v>
      </c>
      <c r="E61" s="6">
        <v>0</v>
      </c>
      <c r="F61" s="6">
        <f t="shared" si="1"/>
        <v>0</v>
      </c>
      <c r="G61" s="7" t="e">
        <f t="shared" si="2"/>
        <v>#DIV/0!</v>
      </c>
    </row>
    <row r="62" spans="1:7" x14ac:dyDescent="0.25">
      <c r="A62" s="92"/>
      <c r="B62" s="5">
        <v>53</v>
      </c>
      <c r="C62" s="11" t="s">
        <v>65</v>
      </c>
      <c r="D62" s="6">
        <v>0</v>
      </c>
      <c r="E62" s="6">
        <v>2</v>
      </c>
      <c r="F62" s="6">
        <f t="shared" si="1"/>
        <v>2</v>
      </c>
      <c r="G62" s="7" t="e">
        <f t="shared" si="2"/>
        <v>#DIV/0!</v>
      </c>
    </row>
    <row r="63" spans="1:7" x14ac:dyDescent="0.25">
      <c r="A63" s="92"/>
      <c r="B63" s="5">
        <v>54</v>
      </c>
      <c r="C63" s="11" t="s">
        <v>66</v>
      </c>
      <c r="D63" s="6">
        <v>8</v>
      </c>
      <c r="E63" s="6">
        <v>10</v>
      </c>
      <c r="F63" s="6">
        <f t="shared" si="1"/>
        <v>2</v>
      </c>
      <c r="G63" s="7">
        <f t="shared" si="2"/>
        <v>225</v>
      </c>
    </row>
    <row r="64" spans="1:7" x14ac:dyDescent="0.25">
      <c r="A64" s="92"/>
      <c r="B64" s="5">
        <v>55</v>
      </c>
      <c r="C64" s="11" t="s">
        <v>67</v>
      </c>
      <c r="D64" s="6">
        <v>13</v>
      </c>
      <c r="E64" s="6">
        <v>10</v>
      </c>
      <c r="F64" s="6">
        <f t="shared" si="1"/>
        <v>-3</v>
      </c>
      <c r="G64" s="7">
        <f t="shared" si="2"/>
        <v>176.92307692307691</v>
      </c>
    </row>
    <row r="65" spans="1:7" x14ac:dyDescent="0.25">
      <c r="A65" s="93" t="s">
        <v>68</v>
      </c>
      <c r="B65" s="93"/>
      <c r="C65" s="93"/>
      <c r="D65" s="15"/>
      <c r="E65" s="15">
        <v>221</v>
      </c>
      <c r="F65" s="15">
        <f t="shared" si="1"/>
        <v>221</v>
      </c>
      <c r="G65" s="10" t="e">
        <f t="shared" si="2"/>
        <v>#DIV/0!</v>
      </c>
    </row>
    <row r="66" spans="1:7" x14ac:dyDescent="0.25">
      <c r="A66" s="92" t="s">
        <v>78</v>
      </c>
      <c r="B66" s="5">
        <v>56</v>
      </c>
      <c r="C66" s="13" t="s">
        <v>79</v>
      </c>
      <c r="D66" s="22"/>
      <c r="E66" s="22">
        <v>31</v>
      </c>
      <c r="F66" s="6">
        <f t="shared" si="1"/>
        <v>31</v>
      </c>
      <c r="G66" s="7" t="e">
        <f t="shared" si="2"/>
        <v>#DIV/0!</v>
      </c>
    </row>
    <row r="67" spans="1:7" x14ac:dyDescent="0.25">
      <c r="A67" s="92"/>
      <c r="B67" s="5">
        <v>57</v>
      </c>
      <c r="C67" s="13" t="s">
        <v>18</v>
      </c>
      <c r="D67" s="6"/>
      <c r="E67" s="6"/>
      <c r="F67" s="6">
        <f t="shared" si="1"/>
        <v>0</v>
      </c>
      <c r="G67" s="7" t="e">
        <f t="shared" si="2"/>
        <v>#DIV/0!</v>
      </c>
    </row>
    <row r="68" spans="1:7" x14ac:dyDescent="0.25">
      <c r="A68" s="92"/>
      <c r="B68" s="5">
        <v>58</v>
      </c>
      <c r="C68" s="13" t="s">
        <v>19</v>
      </c>
      <c r="D68" s="6"/>
      <c r="E68" s="6"/>
      <c r="F68" s="6">
        <f t="shared" si="1"/>
        <v>0</v>
      </c>
      <c r="G68" s="7" t="e">
        <f t="shared" si="2"/>
        <v>#DIV/0!</v>
      </c>
    </row>
    <row r="69" spans="1:7" x14ac:dyDescent="0.25">
      <c r="A69" s="92"/>
      <c r="B69" s="5">
        <v>59</v>
      </c>
      <c r="C69" s="13" t="s">
        <v>69</v>
      </c>
      <c r="D69" s="6"/>
      <c r="E69" s="6"/>
      <c r="F69" s="6">
        <f t="shared" si="1"/>
        <v>0</v>
      </c>
      <c r="G69" s="7" t="e">
        <f t="shared" si="2"/>
        <v>#DIV/0!</v>
      </c>
    </row>
    <row r="70" spans="1:7" x14ac:dyDescent="0.25">
      <c r="A70" s="92"/>
      <c r="B70" s="5">
        <v>60</v>
      </c>
      <c r="C70" s="13" t="s">
        <v>5</v>
      </c>
      <c r="D70" s="6"/>
      <c r="E70" s="6"/>
      <c r="F70" s="6">
        <f t="shared" si="1"/>
        <v>0</v>
      </c>
      <c r="G70" s="7" t="e">
        <f t="shared" si="2"/>
        <v>#DIV/0!</v>
      </c>
    </row>
    <row r="71" spans="1:7" x14ac:dyDescent="0.25">
      <c r="A71" s="92"/>
      <c r="B71" s="5">
        <v>61</v>
      </c>
      <c r="C71" s="13" t="s">
        <v>70</v>
      </c>
      <c r="D71" s="6"/>
      <c r="E71" s="6"/>
      <c r="F71" s="6">
        <f t="shared" si="1"/>
        <v>0</v>
      </c>
      <c r="G71" s="7" t="e">
        <f t="shared" si="2"/>
        <v>#DIV/0!</v>
      </c>
    </row>
    <row r="72" spans="1:7" x14ac:dyDescent="0.25">
      <c r="A72" s="93" t="s">
        <v>71</v>
      </c>
      <c r="B72" s="93"/>
      <c r="C72" s="93"/>
      <c r="D72" s="15"/>
      <c r="E72" s="15"/>
      <c r="F72" s="15">
        <f t="shared" ref="F72:F82" si="3">E72-D72</f>
        <v>0</v>
      </c>
      <c r="G72" s="10" t="e">
        <f t="shared" si="2"/>
        <v>#DIV/0!</v>
      </c>
    </row>
    <row r="73" spans="1:7" x14ac:dyDescent="0.25">
      <c r="A73" s="95" t="s">
        <v>77</v>
      </c>
      <c r="B73" s="6">
        <v>62</v>
      </c>
      <c r="C73" s="11" t="s">
        <v>72</v>
      </c>
      <c r="D73" s="6"/>
      <c r="E73" s="6"/>
      <c r="F73" s="6">
        <f t="shared" si="3"/>
        <v>0</v>
      </c>
      <c r="G73" s="7" t="e">
        <f t="shared" si="2"/>
        <v>#DIV/0!</v>
      </c>
    </row>
    <row r="74" spans="1:7" x14ac:dyDescent="0.25">
      <c r="A74" s="95"/>
      <c r="B74" s="6">
        <v>63</v>
      </c>
      <c r="C74" s="11" t="s">
        <v>73</v>
      </c>
      <c r="D74" s="6"/>
      <c r="E74" s="6"/>
      <c r="F74" s="6">
        <f t="shared" si="3"/>
        <v>0</v>
      </c>
      <c r="G74" s="7" t="e">
        <f t="shared" ref="G74:G82" si="4">100+(E74*100/D74)</f>
        <v>#DIV/0!</v>
      </c>
    </row>
    <row r="75" spans="1:7" x14ac:dyDescent="0.25">
      <c r="A75" s="95"/>
      <c r="B75" s="6">
        <v>64</v>
      </c>
      <c r="C75" s="13" t="s">
        <v>21</v>
      </c>
      <c r="D75" s="7"/>
      <c r="E75" s="7"/>
      <c r="F75" s="6">
        <f t="shared" si="3"/>
        <v>0</v>
      </c>
      <c r="G75" s="7" t="e">
        <f t="shared" si="4"/>
        <v>#DIV/0!</v>
      </c>
    </row>
    <row r="76" spans="1:7" x14ac:dyDescent="0.25">
      <c r="A76" s="95"/>
      <c r="B76" s="6">
        <v>65</v>
      </c>
      <c r="C76" s="13" t="s">
        <v>20</v>
      </c>
      <c r="D76" s="6"/>
      <c r="E76" s="6"/>
      <c r="F76" s="6">
        <f t="shared" si="3"/>
        <v>0</v>
      </c>
      <c r="G76" s="7" t="e">
        <f t="shared" si="4"/>
        <v>#DIV/0!</v>
      </c>
    </row>
    <row r="77" spans="1:7" x14ac:dyDescent="0.25">
      <c r="A77" s="95"/>
      <c r="B77" s="6">
        <v>66</v>
      </c>
      <c r="C77" s="13" t="s">
        <v>22</v>
      </c>
      <c r="D77" s="7"/>
      <c r="E77" s="7"/>
      <c r="F77" s="6">
        <f t="shared" si="3"/>
        <v>0</v>
      </c>
      <c r="G77" s="7" t="e">
        <f t="shared" si="4"/>
        <v>#DIV/0!</v>
      </c>
    </row>
    <row r="78" spans="1:7" x14ac:dyDescent="0.25">
      <c r="A78" s="95"/>
      <c r="B78" s="6">
        <v>67</v>
      </c>
      <c r="C78" s="13" t="s">
        <v>20</v>
      </c>
      <c r="D78" s="6"/>
      <c r="E78" s="6"/>
      <c r="F78" s="6">
        <f t="shared" si="3"/>
        <v>0</v>
      </c>
      <c r="G78" s="7" t="e">
        <f t="shared" si="4"/>
        <v>#DIV/0!</v>
      </c>
    </row>
    <row r="79" spans="1:7" x14ac:dyDescent="0.25">
      <c r="A79" s="95"/>
      <c r="B79" s="6">
        <v>68</v>
      </c>
      <c r="C79" s="11" t="s">
        <v>74</v>
      </c>
      <c r="D79" s="7"/>
      <c r="E79" s="7"/>
      <c r="F79" s="6">
        <f t="shared" si="3"/>
        <v>0</v>
      </c>
      <c r="G79" s="7" t="e">
        <f t="shared" si="4"/>
        <v>#DIV/0!</v>
      </c>
    </row>
    <row r="80" spans="1:7" x14ac:dyDescent="0.25">
      <c r="A80" s="95"/>
      <c r="B80" s="6">
        <v>69</v>
      </c>
      <c r="C80" s="11" t="s">
        <v>93</v>
      </c>
      <c r="D80" s="6"/>
      <c r="E80" s="6"/>
      <c r="F80" s="6">
        <f t="shared" si="3"/>
        <v>0</v>
      </c>
      <c r="G80" s="7" t="e">
        <f t="shared" si="4"/>
        <v>#DIV/0!</v>
      </c>
    </row>
    <row r="81" spans="1:7" x14ac:dyDescent="0.25">
      <c r="A81" s="95"/>
      <c r="B81" s="6">
        <v>70</v>
      </c>
      <c r="C81" s="11" t="s">
        <v>75</v>
      </c>
      <c r="D81" s="6"/>
      <c r="E81" s="6"/>
      <c r="F81" s="6">
        <f t="shared" si="3"/>
        <v>0</v>
      </c>
      <c r="G81" s="7" t="e">
        <f t="shared" si="4"/>
        <v>#DIV/0!</v>
      </c>
    </row>
    <row r="82" spans="1:7" x14ac:dyDescent="0.25">
      <c r="A82" s="95"/>
      <c r="B82" s="6">
        <v>71</v>
      </c>
      <c r="C82" s="11" t="s">
        <v>76</v>
      </c>
      <c r="D82" s="6"/>
      <c r="E82" s="6"/>
      <c r="F82" s="6">
        <f t="shared" si="3"/>
        <v>0</v>
      </c>
      <c r="G82" s="7" t="e">
        <f t="shared" si="4"/>
        <v>#DIV/0!</v>
      </c>
    </row>
    <row r="83" spans="1:7" x14ac:dyDescent="0.25">
      <c r="A83" s="2"/>
      <c r="B83" s="16"/>
      <c r="C83" s="4"/>
      <c r="D83" s="4"/>
      <c r="E83" s="4"/>
      <c r="F83" s="4"/>
      <c r="G83" s="4"/>
    </row>
    <row r="84" spans="1:7" x14ac:dyDescent="0.25">
      <c r="A84" s="2"/>
      <c r="B84" s="16"/>
      <c r="C84" s="4"/>
      <c r="D84" s="4"/>
      <c r="E84" s="4"/>
      <c r="F84" s="4"/>
      <c r="G84" s="4"/>
    </row>
    <row r="85" spans="1:7" x14ac:dyDescent="0.25">
      <c r="A85" s="94" t="s">
        <v>90</v>
      </c>
      <c r="B85" s="94"/>
      <c r="C85" s="94"/>
      <c r="D85" s="94"/>
      <c r="E85" s="94"/>
      <c r="F85" s="94"/>
      <c r="G85" s="94"/>
    </row>
    <row r="86" spans="1:7" x14ac:dyDescent="0.25">
      <c r="A86" s="1"/>
      <c r="B86" s="1"/>
      <c r="C86" s="2"/>
      <c r="D86" s="2"/>
      <c r="E86" s="2"/>
      <c r="F86" s="2"/>
      <c r="G86" s="4"/>
    </row>
    <row r="87" spans="1:7" x14ac:dyDescent="0.25">
      <c r="A87" s="94" t="s">
        <v>89</v>
      </c>
      <c r="B87" s="94"/>
      <c r="C87" s="94"/>
      <c r="D87" s="94"/>
      <c r="E87" s="94"/>
      <c r="F87" s="94"/>
      <c r="G87" s="94"/>
    </row>
  </sheetData>
  <mergeCells count="23">
    <mergeCell ref="A43:A60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1"/>
    <mergeCell ref="A42:C42"/>
    <mergeCell ref="A87:G87"/>
    <mergeCell ref="A61:A64"/>
    <mergeCell ref="A65:C65"/>
    <mergeCell ref="A66:A71"/>
    <mergeCell ref="A72:C72"/>
    <mergeCell ref="A73:A82"/>
    <mergeCell ref="A85:G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G11" sqref="G11"/>
    </sheetView>
  </sheetViews>
  <sheetFormatPr defaultRowHeight="12.75" x14ac:dyDescent="0.2"/>
  <cols>
    <col min="1" max="2" width="3.85546875" style="1" customWidth="1"/>
    <col min="3" max="3" width="43" style="1" customWidth="1"/>
    <col min="4" max="4" width="10.85546875" style="1" customWidth="1"/>
    <col min="5" max="5" width="10.7109375" style="1" customWidth="1"/>
    <col min="6" max="6" width="9.5703125" style="1" customWidth="1"/>
    <col min="7" max="7" width="14.425781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x14ac:dyDescent="0.2">
      <c r="A1" s="97" t="s">
        <v>86</v>
      </c>
      <c r="B1" s="97"/>
      <c r="C1" s="97"/>
      <c r="D1" s="97"/>
      <c r="E1" s="97"/>
      <c r="F1" s="97"/>
      <c r="G1" s="97"/>
    </row>
    <row r="2" spans="1:9" x14ac:dyDescent="0.2">
      <c r="A2" s="97" t="s">
        <v>88</v>
      </c>
      <c r="B2" s="97"/>
      <c r="C2" s="97"/>
      <c r="D2" s="97"/>
      <c r="E2" s="97"/>
      <c r="F2" s="97"/>
      <c r="G2" s="97"/>
    </row>
    <row r="3" spans="1:9" x14ac:dyDescent="0.2">
      <c r="A3" s="97" t="s">
        <v>106</v>
      </c>
      <c r="B3" s="97"/>
      <c r="C3" s="97"/>
      <c r="D3" s="97"/>
      <c r="E3" s="97"/>
      <c r="F3" s="97"/>
      <c r="G3" s="97"/>
    </row>
    <row r="4" spans="1:9" x14ac:dyDescent="0.2">
      <c r="A4" s="98" t="s">
        <v>105</v>
      </c>
      <c r="B4" s="98"/>
      <c r="C4" s="98"/>
    </row>
    <row r="5" spans="1:9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x14ac:dyDescent="0.2">
      <c r="A6" s="93"/>
      <c r="B6" s="93"/>
      <c r="C6" s="93"/>
      <c r="D6" s="93"/>
      <c r="E6" s="93"/>
      <c r="F6" s="29" t="s">
        <v>2</v>
      </c>
      <c r="G6" s="29" t="s">
        <v>3</v>
      </c>
      <c r="H6" s="4"/>
      <c r="I6" s="4"/>
    </row>
    <row r="7" spans="1:9" x14ac:dyDescent="0.2">
      <c r="A7" s="93" t="s">
        <v>23</v>
      </c>
      <c r="B7" s="93"/>
      <c r="C7" s="93"/>
      <c r="D7" s="29">
        <v>57</v>
      </c>
      <c r="E7" s="29">
        <v>50</v>
      </c>
      <c r="F7" s="29">
        <f>E7-D7</f>
        <v>-7</v>
      </c>
      <c r="G7" s="10">
        <f>E7*100/D7-100</f>
        <v>-12.280701754385959</v>
      </c>
      <c r="H7" s="4"/>
      <c r="I7" s="4"/>
    </row>
    <row r="8" spans="1:9" x14ac:dyDescent="0.2">
      <c r="A8" s="96" t="s">
        <v>4</v>
      </c>
      <c r="B8" s="31">
        <v>1</v>
      </c>
      <c r="C8" s="32" t="s">
        <v>24</v>
      </c>
      <c r="D8" s="44"/>
      <c r="E8" s="44"/>
      <c r="F8" s="44"/>
      <c r="G8" s="45"/>
    </row>
    <row r="9" spans="1:9" x14ac:dyDescent="0.2">
      <c r="A9" s="96"/>
      <c r="B9" s="31">
        <v>2</v>
      </c>
      <c r="C9" s="32" t="s">
        <v>25</v>
      </c>
      <c r="D9" s="6">
        <v>26</v>
      </c>
      <c r="E9" s="6">
        <v>25</v>
      </c>
      <c r="F9" s="6">
        <f t="shared" ref="F9:F66" si="0">E9-D9</f>
        <v>-1</v>
      </c>
      <c r="G9" s="7">
        <f t="shared" ref="G9:G70" si="1">E9*100/D9-100</f>
        <v>-3.8461538461538396</v>
      </c>
      <c r="H9" s="14"/>
      <c r="I9" s="14"/>
    </row>
    <row r="10" spans="1:9" ht="18" x14ac:dyDescent="0.2">
      <c r="A10" s="96"/>
      <c r="B10" s="31">
        <v>3</v>
      </c>
      <c r="C10" s="35" t="s">
        <v>31</v>
      </c>
      <c r="D10" s="46"/>
      <c r="E10" s="46"/>
      <c r="F10" s="44"/>
      <c r="G10" s="45"/>
    </row>
    <row r="11" spans="1:9" x14ac:dyDescent="0.2">
      <c r="A11" s="96"/>
      <c r="B11" s="31">
        <v>4</v>
      </c>
      <c r="C11" s="37" t="s">
        <v>26</v>
      </c>
      <c r="D11" s="6">
        <v>1</v>
      </c>
      <c r="E11" s="6">
        <v>1</v>
      </c>
      <c r="F11" s="6">
        <f t="shared" ref="F11:F20" si="2">E11-D11</f>
        <v>0</v>
      </c>
      <c r="G11" s="7">
        <f t="shared" ref="G11:G18" si="3">E11*100/D11-100</f>
        <v>0</v>
      </c>
    </row>
    <row r="12" spans="1:9" x14ac:dyDescent="0.2">
      <c r="A12" s="96"/>
      <c r="B12" s="31">
        <v>5</v>
      </c>
      <c r="C12" s="37" t="s">
        <v>32</v>
      </c>
      <c r="D12" s="6">
        <v>1</v>
      </c>
      <c r="E12" s="6">
        <v>0</v>
      </c>
      <c r="F12" s="6">
        <f t="shared" ref="F12" si="4">E12-D12</f>
        <v>-1</v>
      </c>
      <c r="G12" s="7">
        <f t="shared" ref="G12" si="5">E12*100/D12-100</f>
        <v>-100</v>
      </c>
      <c r="H12" s="14"/>
      <c r="I12" s="14"/>
    </row>
    <row r="13" spans="1:9" x14ac:dyDescent="0.2">
      <c r="A13" s="96"/>
      <c r="B13" s="31">
        <v>6</v>
      </c>
      <c r="C13" s="32" t="s">
        <v>33</v>
      </c>
      <c r="D13" s="6">
        <v>17</v>
      </c>
      <c r="E13" s="6">
        <v>20</v>
      </c>
      <c r="F13" s="6">
        <f t="shared" si="2"/>
        <v>3</v>
      </c>
      <c r="G13" s="7">
        <f t="shared" si="3"/>
        <v>17.647058823529406</v>
      </c>
    </row>
    <row r="14" spans="1:9" x14ac:dyDescent="0.2">
      <c r="A14" s="96"/>
      <c r="B14" s="31">
        <v>7</v>
      </c>
      <c r="C14" s="32" t="s">
        <v>34</v>
      </c>
      <c r="D14" s="44"/>
      <c r="E14" s="44"/>
      <c r="F14" s="44"/>
      <c r="G14" s="45"/>
    </row>
    <row r="15" spans="1:9" x14ac:dyDescent="0.2">
      <c r="A15" s="96"/>
      <c r="B15" s="31">
        <v>8</v>
      </c>
      <c r="C15" s="32" t="s">
        <v>35</v>
      </c>
      <c r="D15" s="6">
        <v>3</v>
      </c>
      <c r="E15" s="6">
        <v>2</v>
      </c>
      <c r="F15" s="6">
        <f t="shared" si="2"/>
        <v>-1</v>
      </c>
      <c r="G15" s="7">
        <f t="shared" si="3"/>
        <v>-33.333333333333329</v>
      </c>
    </row>
    <row r="16" spans="1:9" x14ac:dyDescent="0.2">
      <c r="A16" s="96"/>
      <c r="B16" s="31">
        <v>9</v>
      </c>
      <c r="C16" s="32" t="s">
        <v>36</v>
      </c>
      <c r="D16" s="6">
        <v>1</v>
      </c>
      <c r="E16" s="6">
        <v>0</v>
      </c>
      <c r="F16" s="6">
        <f t="shared" ref="F16" si="6">E16-D16</f>
        <v>-1</v>
      </c>
      <c r="G16" s="7">
        <f t="shared" ref="G16" si="7">E16*100/D16-100</f>
        <v>-100</v>
      </c>
    </row>
    <row r="17" spans="1:7" x14ac:dyDescent="0.2">
      <c r="A17" s="96"/>
      <c r="B17" s="31">
        <v>10</v>
      </c>
      <c r="C17" s="32" t="s">
        <v>37</v>
      </c>
      <c r="D17" s="6">
        <v>1</v>
      </c>
      <c r="E17" s="6">
        <v>0</v>
      </c>
      <c r="F17" s="6">
        <f t="shared" si="2"/>
        <v>-1</v>
      </c>
      <c r="G17" s="7">
        <f t="shared" si="3"/>
        <v>-100</v>
      </c>
    </row>
    <row r="18" spans="1:7" x14ac:dyDescent="0.2">
      <c r="A18" s="96"/>
      <c r="B18" s="31">
        <v>11</v>
      </c>
      <c r="C18" s="38" t="s">
        <v>91</v>
      </c>
      <c r="D18" s="6">
        <v>7</v>
      </c>
      <c r="E18" s="6">
        <v>0</v>
      </c>
      <c r="F18" s="6">
        <f t="shared" si="2"/>
        <v>-7</v>
      </c>
      <c r="G18" s="7">
        <f t="shared" si="3"/>
        <v>-100</v>
      </c>
    </row>
    <row r="19" spans="1:7" ht="18" x14ac:dyDescent="0.2">
      <c r="A19" s="96"/>
      <c r="B19" s="31">
        <v>12</v>
      </c>
      <c r="C19" s="37" t="s">
        <v>38</v>
      </c>
      <c r="D19" s="44"/>
      <c r="E19" s="44"/>
      <c r="F19" s="6"/>
      <c r="G19" s="7"/>
    </row>
    <row r="20" spans="1:7" x14ac:dyDescent="0.2">
      <c r="A20" s="96"/>
      <c r="B20" s="31">
        <v>13</v>
      </c>
      <c r="C20" s="32" t="s">
        <v>27</v>
      </c>
      <c r="D20" s="6">
        <v>0</v>
      </c>
      <c r="E20" s="6">
        <v>2</v>
      </c>
      <c r="F20" s="6">
        <f t="shared" si="2"/>
        <v>2</v>
      </c>
      <c r="G20" s="7" t="s">
        <v>96</v>
      </c>
    </row>
    <row r="21" spans="1:7" x14ac:dyDescent="0.2">
      <c r="A21" s="96"/>
      <c r="B21" s="31">
        <v>14</v>
      </c>
      <c r="C21" s="32" t="s">
        <v>28</v>
      </c>
      <c r="D21" s="44"/>
      <c r="E21" s="44"/>
      <c r="F21" s="44"/>
      <c r="G21" s="45"/>
    </row>
    <row r="22" spans="1:7" x14ac:dyDescent="0.2">
      <c r="A22" s="96"/>
      <c r="B22" s="31">
        <v>15</v>
      </c>
      <c r="C22" s="32" t="s">
        <v>84</v>
      </c>
      <c r="D22" s="44"/>
      <c r="E22" s="44"/>
      <c r="F22" s="44"/>
      <c r="G22" s="45"/>
    </row>
    <row r="23" spans="1:7" x14ac:dyDescent="0.2">
      <c r="A23" s="96"/>
      <c r="B23" s="31">
        <v>16</v>
      </c>
      <c r="C23" s="32" t="s">
        <v>29</v>
      </c>
      <c r="D23" s="44"/>
      <c r="E23" s="44"/>
      <c r="F23" s="44"/>
      <c r="G23" s="45"/>
    </row>
    <row r="24" spans="1:7" ht="18" x14ac:dyDescent="0.2">
      <c r="A24" s="96"/>
      <c r="B24" s="31">
        <v>17</v>
      </c>
      <c r="C24" s="37" t="s">
        <v>30</v>
      </c>
      <c r="D24" s="44"/>
      <c r="E24" s="44"/>
      <c r="F24" s="44"/>
      <c r="G24" s="45"/>
    </row>
    <row r="25" spans="1:7" x14ac:dyDescent="0.2">
      <c r="A25" s="99" t="s">
        <v>39</v>
      </c>
      <c r="B25" s="99"/>
      <c r="C25" s="99"/>
      <c r="D25" s="39">
        <v>55</v>
      </c>
      <c r="E25" s="39">
        <v>39</v>
      </c>
      <c r="F25" s="39">
        <f t="shared" si="0"/>
        <v>-16</v>
      </c>
      <c r="G25" s="40">
        <f t="shared" si="1"/>
        <v>-29.090909090909093</v>
      </c>
    </row>
    <row r="26" spans="1:7" x14ac:dyDescent="0.2">
      <c r="A26" s="96" t="s">
        <v>85</v>
      </c>
      <c r="B26" s="5">
        <v>18</v>
      </c>
      <c r="C26" s="11" t="s">
        <v>6</v>
      </c>
      <c r="D26" s="47"/>
      <c r="E26" s="44"/>
      <c r="F26" s="44"/>
      <c r="G26" s="45"/>
    </row>
    <row r="27" spans="1:7" x14ac:dyDescent="0.2">
      <c r="A27" s="96"/>
      <c r="B27" s="5">
        <v>19</v>
      </c>
      <c r="C27" s="11" t="s">
        <v>7</v>
      </c>
      <c r="D27" s="6">
        <v>3</v>
      </c>
      <c r="E27" s="6">
        <v>7</v>
      </c>
      <c r="F27" s="6">
        <f t="shared" si="0"/>
        <v>4</v>
      </c>
      <c r="G27" s="7" t="s">
        <v>97</v>
      </c>
    </row>
    <row r="28" spans="1:7" x14ac:dyDescent="0.2">
      <c r="A28" s="96"/>
      <c r="B28" s="5">
        <v>20</v>
      </c>
      <c r="C28" s="11" t="s">
        <v>8</v>
      </c>
      <c r="D28" s="6">
        <v>17</v>
      </c>
      <c r="E28" s="6">
        <v>16</v>
      </c>
      <c r="F28" s="6">
        <f t="shared" si="0"/>
        <v>-1</v>
      </c>
      <c r="G28" s="7">
        <f t="shared" si="1"/>
        <v>-5.8823529411764639</v>
      </c>
    </row>
    <row r="29" spans="1:7" x14ac:dyDescent="0.2">
      <c r="A29" s="96"/>
      <c r="B29" s="5">
        <v>21</v>
      </c>
      <c r="C29" s="11" t="s">
        <v>9</v>
      </c>
      <c r="D29" s="6">
        <v>7</v>
      </c>
      <c r="E29" s="6">
        <v>8</v>
      </c>
      <c r="F29" s="6">
        <f t="shared" si="0"/>
        <v>1</v>
      </c>
      <c r="G29" s="7">
        <f t="shared" si="1"/>
        <v>14.285714285714292</v>
      </c>
    </row>
    <row r="30" spans="1:7" x14ac:dyDescent="0.2">
      <c r="A30" s="96"/>
      <c r="B30" s="5">
        <v>22</v>
      </c>
      <c r="C30" s="11" t="s">
        <v>10</v>
      </c>
      <c r="D30" s="6">
        <v>28</v>
      </c>
      <c r="E30" s="6">
        <v>8</v>
      </c>
      <c r="F30" s="6">
        <f t="shared" si="0"/>
        <v>-20</v>
      </c>
      <c r="G30" s="7">
        <f t="shared" si="1"/>
        <v>-71.428571428571431</v>
      </c>
    </row>
    <row r="31" spans="1:7" x14ac:dyDescent="0.2">
      <c r="A31" s="96"/>
      <c r="B31" s="5">
        <v>23</v>
      </c>
      <c r="C31" s="11" t="s">
        <v>40</v>
      </c>
      <c r="D31" s="6">
        <v>8</v>
      </c>
      <c r="E31" s="6">
        <v>3</v>
      </c>
      <c r="F31" s="6">
        <f t="shared" si="0"/>
        <v>-5</v>
      </c>
      <c r="G31" s="7">
        <f t="shared" si="1"/>
        <v>-62.5</v>
      </c>
    </row>
    <row r="32" spans="1:7" x14ac:dyDescent="0.2">
      <c r="A32" s="96"/>
      <c r="B32" s="5">
        <v>24</v>
      </c>
      <c r="C32" s="11" t="s">
        <v>43</v>
      </c>
      <c r="D32" s="6">
        <v>3</v>
      </c>
      <c r="E32" s="6">
        <v>3</v>
      </c>
      <c r="F32" s="6">
        <f t="shared" si="0"/>
        <v>0</v>
      </c>
      <c r="G32" s="7">
        <f t="shared" si="1"/>
        <v>0</v>
      </c>
    </row>
    <row r="33" spans="1:7" x14ac:dyDescent="0.2">
      <c r="A33" s="96"/>
      <c r="B33" s="5">
        <v>25</v>
      </c>
      <c r="C33" s="11" t="s">
        <v>42</v>
      </c>
      <c r="D33" s="6">
        <v>19</v>
      </c>
      <c r="E33" s="6">
        <v>15</v>
      </c>
      <c r="F33" s="6">
        <f t="shared" si="0"/>
        <v>-4</v>
      </c>
      <c r="G33" s="7">
        <f t="shared" si="1"/>
        <v>-21.05263157894737</v>
      </c>
    </row>
    <row r="34" spans="1:7" x14ac:dyDescent="0.2">
      <c r="A34" s="96"/>
      <c r="B34" s="5">
        <v>26</v>
      </c>
      <c r="C34" s="11" t="s">
        <v>44</v>
      </c>
      <c r="D34" s="6">
        <v>15</v>
      </c>
      <c r="E34" s="6">
        <v>12</v>
      </c>
      <c r="F34" s="6">
        <f t="shared" si="0"/>
        <v>-3</v>
      </c>
      <c r="G34" s="7">
        <f t="shared" si="1"/>
        <v>-20</v>
      </c>
    </row>
    <row r="35" spans="1:7" x14ac:dyDescent="0.2">
      <c r="A35" s="96"/>
      <c r="B35" s="5">
        <v>27</v>
      </c>
      <c r="C35" s="11" t="s">
        <v>41</v>
      </c>
      <c r="D35" s="6">
        <v>8</v>
      </c>
      <c r="E35" s="6">
        <v>4</v>
      </c>
      <c r="F35" s="6">
        <f t="shared" si="0"/>
        <v>-4</v>
      </c>
      <c r="G35" s="7">
        <f t="shared" si="1"/>
        <v>-50</v>
      </c>
    </row>
    <row r="36" spans="1:7" x14ac:dyDescent="0.2">
      <c r="A36" s="96"/>
      <c r="B36" s="5">
        <v>28</v>
      </c>
      <c r="C36" s="11" t="s">
        <v>50</v>
      </c>
      <c r="D36" s="6">
        <v>1</v>
      </c>
      <c r="E36" s="6">
        <v>2</v>
      </c>
      <c r="F36" s="6">
        <f t="shared" si="0"/>
        <v>1</v>
      </c>
      <c r="G36" s="7">
        <f t="shared" si="1"/>
        <v>100</v>
      </c>
    </row>
    <row r="37" spans="1:7" s="28" customFormat="1" x14ac:dyDescent="0.2">
      <c r="A37" s="96"/>
      <c r="B37" s="5">
        <v>29</v>
      </c>
      <c r="C37" s="11" t="s">
        <v>45</v>
      </c>
      <c r="D37" s="6">
        <v>34</v>
      </c>
      <c r="E37" s="6">
        <v>17</v>
      </c>
      <c r="F37" s="6">
        <f t="shared" si="0"/>
        <v>-17</v>
      </c>
      <c r="G37" s="7">
        <f t="shared" si="1"/>
        <v>-50</v>
      </c>
    </row>
    <row r="38" spans="1:7" x14ac:dyDescent="0.2">
      <c r="A38" s="96"/>
      <c r="B38" s="5">
        <v>30</v>
      </c>
      <c r="C38" s="11" t="s">
        <v>46</v>
      </c>
      <c r="D38" s="6">
        <v>8</v>
      </c>
      <c r="E38" s="6">
        <v>2</v>
      </c>
      <c r="F38" s="6">
        <f t="shared" si="0"/>
        <v>-6</v>
      </c>
      <c r="G38" s="7">
        <f t="shared" si="1"/>
        <v>-75</v>
      </c>
    </row>
    <row r="39" spans="1:7" x14ac:dyDescent="0.2">
      <c r="A39" s="96"/>
      <c r="B39" s="5">
        <v>31</v>
      </c>
      <c r="C39" s="11" t="s">
        <v>47</v>
      </c>
      <c r="D39" s="6">
        <v>3</v>
      </c>
      <c r="E39" s="6">
        <v>1</v>
      </c>
      <c r="F39" s="6">
        <f t="shared" si="0"/>
        <v>-2</v>
      </c>
      <c r="G39" s="7">
        <f t="shared" si="1"/>
        <v>-66.666666666666657</v>
      </c>
    </row>
    <row r="40" spans="1:7" x14ac:dyDescent="0.2">
      <c r="A40" s="96"/>
      <c r="B40" s="5">
        <v>32</v>
      </c>
      <c r="C40" s="11" t="s">
        <v>48</v>
      </c>
      <c r="D40" s="6">
        <v>9</v>
      </c>
      <c r="E40" s="6">
        <v>4</v>
      </c>
      <c r="F40" s="6">
        <f t="shared" si="0"/>
        <v>-5</v>
      </c>
      <c r="G40" s="7">
        <f t="shared" si="1"/>
        <v>-55.555555555555557</v>
      </c>
    </row>
    <row r="41" spans="1:7" x14ac:dyDescent="0.2">
      <c r="A41" s="96"/>
      <c r="B41" s="5">
        <v>33</v>
      </c>
      <c r="C41" s="11" t="s">
        <v>49</v>
      </c>
      <c r="D41" s="6">
        <v>24</v>
      </c>
      <c r="E41" s="6">
        <v>28</v>
      </c>
      <c r="F41" s="6">
        <f t="shared" si="0"/>
        <v>4</v>
      </c>
      <c r="G41" s="7">
        <f t="shared" si="1"/>
        <v>16.666666666666671</v>
      </c>
    </row>
    <row r="42" spans="1:7" x14ac:dyDescent="0.2">
      <c r="A42" s="100" t="s">
        <v>51</v>
      </c>
      <c r="B42" s="101"/>
      <c r="C42" s="101"/>
      <c r="D42" s="39">
        <f>SUM(D43:D46)</f>
        <v>56</v>
      </c>
      <c r="E42" s="39">
        <f>SUM(E43:E46)</f>
        <v>50</v>
      </c>
      <c r="F42" s="39">
        <f t="shared" si="0"/>
        <v>-6</v>
      </c>
      <c r="G42" s="40">
        <f t="shared" si="1"/>
        <v>-10.714285714285708</v>
      </c>
    </row>
    <row r="43" spans="1:7" x14ac:dyDescent="0.2">
      <c r="A43" s="104" t="s">
        <v>11</v>
      </c>
      <c r="B43" s="31">
        <v>34</v>
      </c>
      <c r="C43" s="41" t="s">
        <v>52</v>
      </c>
      <c r="D43" s="33">
        <v>7</v>
      </c>
      <c r="E43" s="33">
        <v>11</v>
      </c>
      <c r="F43" s="33">
        <f t="shared" si="0"/>
        <v>4</v>
      </c>
      <c r="G43" s="34">
        <f t="shared" si="1"/>
        <v>57.142857142857139</v>
      </c>
    </row>
    <row r="44" spans="1:7" x14ac:dyDescent="0.2">
      <c r="A44" s="105"/>
      <c r="B44" s="31">
        <v>35</v>
      </c>
      <c r="C44" s="41" t="s">
        <v>53</v>
      </c>
      <c r="D44" s="33">
        <v>7</v>
      </c>
      <c r="E44" s="33">
        <v>5</v>
      </c>
      <c r="F44" s="33">
        <f t="shared" si="0"/>
        <v>-2</v>
      </c>
      <c r="G44" s="34">
        <f t="shared" si="1"/>
        <v>-28.571428571428569</v>
      </c>
    </row>
    <row r="45" spans="1:7" s="28" customFormat="1" x14ac:dyDescent="0.2">
      <c r="A45" s="105"/>
      <c r="B45" s="31">
        <v>36</v>
      </c>
      <c r="C45" s="41" t="s">
        <v>54</v>
      </c>
      <c r="D45" s="33">
        <v>17</v>
      </c>
      <c r="E45" s="33">
        <v>18</v>
      </c>
      <c r="F45" s="33">
        <f t="shared" si="0"/>
        <v>1</v>
      </c>
      <c r="G45" s="34">
        <f t="shared" si="1"/>
        <v>5.8823529411764639</v>
      </c>
    </row>
    <row r="46" spans="1:7" x14ac:dyDescent="0.2">
      <c r="A46" s="105"/>
      <c r="B46" s="31">
        <v>37</v>
      </c>
      <c r="C46" s="41" t="s">
        <v>55</v>
      </c>
      <c r="D46" s="33">
        <v>25</v>
      </c>
      <c r="E46" s="33">
        <v>16</v>
      </c>
      <c r="F46" s="33">
        <f t="shared" si="0"/>
        <v>-9</v>
      </c>
      <c r="G46" s="34">
        <f t="shared" si="1"/>
        <v>-36</v>
      </c>
    </row>
    <row r="47" spans="1:7" s="26" customFormat="1" x14ac:dyDescent="0.2">
      <c r="A47" s="105"/>
      <c r="B47" s="31">
        <v>38</v>
      </c>
      <c r="C47" s="43" t="s">
        <v>56</v>
      </c>
      <c r="D47" s="6">
        <v>9</v>
      </c>
      <c r="E47" s="6">
        <v>14</v>
      </c>
      <c r="F47" s="6">
        <f t="shared" si="0"/>
        <v>5</v>
      </c>
      <c r="G47" s="7">
        <f t="shared" si="1"/>
        <v>55.555555555555543</v>
      </c>
    </row>
    <row r="48" spans="1:7" x14ac:dyDescent="0.2">
      <c r="A48" s="105"/>
      <c r="B48" s="31">
        <v>39</v>
      </c>
      <c r="C48" s="41" t="s">
        <v>57</v>
      </c>
      <c r="D48" s="6">
        <v>12</v>
      </c>
      <c r="E48" s="6">
        <v>9</v>
      </c>
      <c r="F48" s="6">
        <f t="shared" si="0"/>
        <v>-3</v>
      </c>
      <c r="G48" s="7">
        <f t="shared" si="1"/>
        <v>-25</v>
      </c>
    </row>
    <row r="49" spans="1:10" x14ac:dyDescent="0.2">
      <c r="A49" s="105"/>
      <c r="B49" s="31">
        <v>40</v>
      </c>
      <c r="C49" s="41" t="s">
        <v>58</v>
      </c>
      <c r="D49" s="6">
        <v>9</v>
      </c>
      <c r="E49" s="6">
        <v>6</v>
      </c>
      <c r="F49" s="6">
        <f t="shared" si="0"/>
        <v>-3</v>
      </c>
      <c r="G49" s="7">
        <f t="shared" si="1"/>
        <v>-33.333333333333329</v>
      </c>
    </row>
    <row r="50" spans="1:10" x14ac:dyDescent="0.2">
      <c r="A50" s="105"/>
      <c r="B50" s="31">
        <v>41</v>
      </c>
      <c r="C50" s="41" t="s">
        <v>59</v>
      </c>
      <c r="D50" s="6">
        <v>27</v>
      </c>
      <c r="E50" s="6">
        <v>21</v>
      </c>
      <c r="F50" s="6">
        <f t="shared" si="0"/>
        <v>-6</v>
      </c>
      <c r="G50" s="7">
        <f t="shared" si="1"/>
        <v>-22.222222222222229</v>
      </c>
      <c r="J50" s="1" t="s">
        <v>101</v>
      </c>
    </row>
    <row r="51" spans="1:10" x14ac:dyDescent="0.2">
      <c r="A51" s="105"/>
      <c r="B51" s="31">
        <v>42</v>
      </c>
      <c r="C51" s="41" t="s">
        <v>12</v>
      </c>
      <c r="D51" s="6">
        <v>6</v>
      </c>
      <c r="E51" s="6">
        <v>2</v>
      </c>
      <c r="F51" s="6">
        <f t="shared" ref="F51" si="8">E51-D51</f>
        <v>-4</v>
      </c>
      <c r="G51" s="7">
        <f t="shared" ref="G51" si="9">E51*100/D51-100</f>
        <v>-66.666666666666657</v>
      </c>
    </row>
    <row r="52" spans="1:10" x14ac:dyDescent="0.2">
      <c r="A52" s="105"/>
      <c r="B52" s="31">
        <v>43</v>
      </c>
      <c r="C52" s="41" t="s">
        <v>13</v>
      </c>
      <c r="D52" s="6">
        <v>38</v>
      </c>
      <c r="E52" s="6">
        <v>28</v>
      </c>
      <c r="F52" s="6">
        <f t="shared" si="0"/>
        <v>-10</v>
      </c>
      <c r="G52" s="7">
        <f t="shared" si="1"/>
        <v>-26.315789473684205</v>
      </c>
    </row>
    <row r="53" spans="1:10" x14ac:dyDescent="0.2">
      <c r="A53" s="105"/>
      <c r="B53" s="31">
        <v>44</v>
      </c>
      <c r="C53" s="41" t="s">
        <v>92</v>
      </c>
      <c r="D53" s="6">
        <v>1004.1</v>
      </c>
      <c r="E53" s="7">
        <v>612.79999999999995</v>
      </c>
      <c r="F53" s="6">
        <f t="shared" si="0"/>
        <v>-391.30000000000007</v>
      </c>
      <c r="G53" s="7">
        <f t="shared" si="1"/>
        <v>-38.970222089433335</v>
      </c>
    </row>
    <row r="54" spans="1:10" x14ac:dyDescent="0.2">
      <c r="A54" s="105"/>
      <c r="B54" s="31">
        <v>45</v>
      </c>
      <c r="C54" s="41" t="s">
        <v>60</v>
      </c>
      <c r="D54" s="7">
        <v>5.2</v>
      </c>
      <c r="E54" s="7">
        <v>163.1</v>
      </c>
      <c r="F54" s="6">
        <f t="shared" si="0"/>
        <v>157.9</v>
      </c>
      <c r="G54" s="7">
        <f t="shared" si="1"/>
        <v>3036.5384615384614</v>
      </c>
    </row>
    <row r="55" spans="1:10" x14ac:dyDescent="0.2">
      <c r="A55" s="105"/>
      <c r="B55" s="31">
        <v>46</v>
      </c>
      <c r="C55" s="41" t="s">
        <v>61</v>
      </c>
      <c r="D55" s="33">
        <v>10</v>
      </c>
      <c r="E55" s="33">
        <v>11</v>
      </c>
      <c r="F55" s="33">
        <f t="shared" si="0"/>
        <v>1</v>
      </c>
      <c r="G55" s="34">
        <f t="shared" si="1"/>
        <v>10</v>
      </c>
    </row>
    <row r="56" spans="1:10" x14ac:dyDescent="0.2">
      <c r="A56" s="105"/>
      <c r="B56" s="31">
        <v>47</v>
      </c>
      <c r="C56" s="41" t="s">
        <v>62</v>
      </c>
      <c r="D56" s="34">
        <v>23.1</v>
      </c>
      <c r="E56" s="34">
        <v>59.3</v>
      </c>
      <c r="F56" s="33">
        <f t="shared" si="0"/>
        <v>36.199999999999996</v>
      </c>
      <c r="G56" s="34">
        <f t="shared" si="1"/>
        <v>156.70995670995671</v>
      </c>
    </row>
    <row r="57" spans="1:10" x14ac:dyDescent="0.2">
      <c r="A57" s="105"/>
      <c r="B57" s="31">
        <v>48</v>
      </c>
      <c r="C57" s="41" t="s">
        <v>14</v>
      </c>
      <c r="D57" s="6">
        <v>10</v>
      </c>
      <c r="E57" s="6">
        <v>9</v>
      </c>
      <c r="F57" s="6">
        <f t="shared" si="0"/>
        <v>-1</v>
      </c>
      <c r="G57" s="7">
        <f t="shared" si="1"/>
        <v>-10</v>
      </c>
    </row>
    <row r="58" spans="1:10" x14ac:dyDescent="0.2">
      <c r="A58" s="105"/>
      <c r="B58" s="31">
        <v>49</v>
      </c>
      <c r="C58" s="41" t="s">
        <v>15</v>
      </c>
      <c r="D58" s="6">
        <v>3</v>
      </c>
      <c r="E58" s="6">
        <v>6</v>
      </c>
      <c r="F58" s="6">
        <f t="shared" si="0"/>
        <v>3</v>
      </c>
      <c r="G58" s="7">
        <f t="shared" si="1"/>
        <v>100</v>
      </c>
    </row>
    <row r="59" spans="1:10" x14ac:dyDescent="0.2">
      <c r="A59" s="105"/>
      <c r="B59" s="31">
        <v>50</v>
      </c>
      <c r="C59" s="41" t="s">
        <v>16</v>
      </c>
      <c r="D59" s="6">
        <v>45</v>
      </c>
      <c r="E59" s="6">
        <v>39</v>
      </c>
      <c r="F59" s="6">
        <f t="shared" si="0"/>
        <v>-6</v>
      </c>
      <c r="G59" s="7">
        <f t="shared" si="1"/>
        <v>-13.333333333333329</v>
      </c>
    </row>
    <row r="60" spans="1:10" x14ac:dyDescent="0.2">
      <c r="A60" s="106"/>
      <c r="B60" s="31">
        <v>51</v>
      </c>
      <c r="C60" s="41" t="s">
        <v>17</v>
      </c>
      <c r="D60" s="6">
        <v>14</v>
      </c>
      <c r="E60" s="6">
        <v>23</v>
      </c>
      <c r="F60" s="6">
        <f t="shared" si="0"/>
        <v>9</v>
      </c>
      <c r="G60" s="7">
        <f t="shared" si="1"/>
        <v>64.285714285714278</v>
      </c>
    </row>
    <row r="61" spans="1:10" x14ac:dyDescent="0.2">
      <c r="A61" s="92" t="s">
        <v>63</v>
      </c>
      <c r="B61" s="5">
        <v>52</v>
      </c>
      <c r="C61" s="11" t="s">
        <v>64</v>
      </c>
      <c r="D61" s="6">
        <v>2</v>
      </c>
      <c r="E61" s="6">
        <v>0</v>
      </c>
      <c r="F61" s="6">
        <f t="shared" si="0"/>
        <v>-2</v>
      </c>
      <c r="G61" s="7">
        <f t="shared" si="1"/>
        <v>-100</v>
      </c>
    </row>
    <row r="62" spans="1:10" x14ac:dyDescent="0.2">
      <c r="A62" s="92"/>
      <c r="B62" s="5">
        <v>53</v>
      </c>
      <c r="C62" s="11" t="s">
        <v>65</v>
      </c>
      <c r="D62" s="6">
        <v>2</v>
      </c>
      <c r="E62" s="6">
        <v>5</v>
      </c>
      <c r="F62" s="6">
        <f t="shared" si="0"/>
        <v>3</v>
      </c>
      <c r="G62" s="7">
        <f t="shared" si="1"/>
        <v>150</v>
      </c>
    </row>
    <row r="63" spans="1:10" x14ac:dyDescent="0.2">
      <c r="A63" s="92"/>
      <c r="B63" s="5">
        <v>54</v>
      </c>
      <c r="C63" s="11" t="s">
        <v>66</v>
      </c>
      <c r="D63" s="6">
        <v>18</v>
      </c>
      <c r="E63" s="6">
        <v>17</v>
      </c>
      <c r="F63" s="6">
        <f t="shared" si="0"/>
        <v>-1</v>
      </c>
      <c r="G63" s="7">
        <f t="shared" si="1"/>
        <v>-5.5555555555555571</v>
      </c>
    </row>
    <row r="64" spans="1:10" x14ac:dyDescent="0.2">
      <c r="A64" s="92"/>
      <c r="B64" s="5">
        <v>55</v>
      </c>
      <c r="C64" s="11" t="s">
        <v>67</v>
      </c>
      <c r="D64" s="6">
        <v>35</v>
      </c>
      <c r="E64" s="6">
        <v>28</v>
      </c>
      <c r="F64" s="6">
        <f t="shared" si="0"/>
        <v>-7</v>
      </c>
      <c r="G64" s="7">
        <f t="shared" si="1"/>
        <v>-20</v>
      </c>
    </row>
    <row r="65" spans="1:7" x14ac:dyDescent="0.2">
      <c r="A65" s="93" t="s">
        <v>68</v>
      </c>
      <c r="B65" s="93"/>
      <c r="C65" s="93"/>
      <c r="D65" s="29">
        <v>466</v>
      </c>
      <c r="E65" s="29">
        <v>463</v>
      </c>
      <c r="F65" s="29">
        <f t="shared" si="0"/>
        <v>-3</v>
      </c>
      <c r="G65" s="10">
        <f t="shared" si="1"/>
        <v>-0.64377682403433312</v>
      </c>
    </row>
    <row r="66" spans="1:7" ht="17.25" customHeight="1" x14ac:dyDescent="0.2">
      <c r="A66" s="92" t="s">
        <v>78</v>
      </c>
      <c r="B66" s="6">
        <v>56</v>
      </c>
      <c r="C66" s="13" t="s">
        <v>94</v>
      </c>
      <c r="D66" s="6">
        <v>72</v>
      </c>
      <c r="E66" s="6">
        <v>75</v>
      </c>
      <c r="F66" s="6">
        <f t="shared" si="0"/>
        <v>3</v>
      </c>
      <c r="G66" s="7">
        <f t="shared" si="1"/>
        <v>4.1666666666666714</v>
      </c>
    </row>
    <row r="67" spans="1:7" x14ac:dyDescent="0.2">
      <c r="A67" s="92"/>
      <c r="B67" s="5">
        <v>57</v>
      </c>
      <c r="C67" s="13" t="s">
        <v>18</v>
      </c>
      <c r="D67" s="6">
        <v>122</v>
      </c>
      <c r="E67" s="6">
        <v>142</v>
      </c>
      <c r="F67" s="6">
        <f t="shared" ref="F67:F72" si="10">E67-D67</f>
        <v>20</v>
      </c>
      <c r="G67" s="7">
        <f t="shared" si="1"/>
        <v>16.393442622950815</v>
      </c>
    </row>
    <row r="68" spans="1:7" x14ac:dyDescent="0.2">
      <c r="A68" s="92"/>
      <c r="B68" s="5">
        <v>58</v>
      </c>
      <c r="C68" s="13" t="s">
        <v>19</v>
      </c>
      <c r="D68" s="6">
        <v>264</v>
      </c>
      <c r="E68" s="6">
        <v>219</v>
      </c>
      <c r="F68" s="6">
        <f t="shared" si="10"/>
        <v>-45</v>
      </c>
      <c r="G68" s="7">
        <f t="shared" si="1"/>
        <v>-17.045454545454547</v>
      </c>
    </row>
    <row r="69" spans="1:7" x14ac:dyDescent="0.2">
      <c r="A69" s="92"/>
      <c r="B69" s="5">
        <v>59</v>
      </c>
      <c r="C69" s="13" t="s">
        <v>69</v>
      </c>
      <c r="D69" s="6">
        <v>7</v>
      </c>
      <c r="E69" s="6">
        <v>2</v>
      </c>
      <c r="F69" s="6">
        <f t="shared" si="10"/>
        <v>-5</v>
      </c>
      <c r="G69" s="7">
        <f t="shared" si="1"/>
        <v>-71.428571428571431</v>
      </c>
    </row>
    <row r="70" spans="1:7" x14ac:dyDescent="0.2">
      <c r="A70" s="92"/>
      <c r="B70" s="5">
        <v>60</v>
      </c>
      <c r="C70" s="13" t="s">
        <v>5</v>
      </c>
      <c r="D70" s="6">
        <v>1</v>
      </c>
      <c r="E70" s="6">
        <v>0</v>
      </c>
      <c r="F70" s="6">
        <f t="shared" si="10"/>
        <v>-1</v>
      </c>
      <c r="G70" s="7">
        <f t="shared" si="1"/>
        <v>-100</v>
      </c>
    </row>
    <row r="71" spans="1:7" x14ac:dyDescent="0.2">
      <c r="A71" s="92"/>
      <c r="B71" s="5">
        <v>61</v>
      </c>
      <c r="C71" s="13" t="s">
        <v>70</v>
      </c>
      <c r="D71" s="6">
        <v>0</v>
      </c>
      <c r="E71" s="6">
        <v>25</v>
      </c>
      <c r="F71" s="6">
        <f t="shared" si="10"/>
        <v>25</v>
      </c>
      <c r="G71" s="7" t="s">
        <v>104</v>
      </c>
    </row>
    <row r="72" spans="1:7" x14ac:dyDescent="0.2">
      <c r="A72" s="93" t="s">
        <v>71</v>
      </c>
      <c r="B72" s="93"/>
      <c r="C72" s="93"/>
      <c r="D72" s="24">
        <f>D73+D79+D80</f>
        <v>1358</v>
      </c>
      <c r="E72" s="24">
        <f>E73+E79+E80</f>
        <v>2158</v>
      </c>
      <c r="F72" s="24">
        <f t="shared" si="10"/>
        <v>800</v>
      </c>
      <c r="G72" s="10">
        <f>E72*100/D72-100</f>
        <v>58.910162002945498</v>
      </c>
    </row>
    <row r="73" spans="1:7" x14ac:dyDescent="0.2">
      <c r="A73" s="95" t="s">
        <v>77</v>
      </c>
      <c r="B73" s="6">
        <v>62</v>
      </c>
      <c r="C73" s="11" t="s">
        <v>72</v>
      </c>
      <c r="D73" s="23">
        <f>D75+D77</f>
        <v>1262</v>
      </c>
      <c r="E73" s="23">
        <f>E75+E77</f>
        <v>2066</v>
      </c>
      <c r="F73" s="6">
        <f t="shared" ref="F73" si="11">E73-D73</f>
        <v>804</v>
      </c>
      <c r="G73" s="7">
        <f t="shared" ref="G73" si="12">E73*100/D73-100</f>
        <v>63.708399366085587</v>
      </c>
    </row>
    <row r="74" spans="1:7" x14ac:dyDescent="0.2">
      <c r="A74" s="95"/>
      <c r="B74" s="6">
        <v>63</v>
      </c>
      <c r="C74" s="11" t="s">
        <v>73</v>
      </c>
      <c r="D74" s="7">
        <f>D76+D78</f>
        <v>7723</v>
      </c>
      <c r="E74" s="7">
        <f>E76+E78</f>
        <v>13104.5</v>
      </c>
      <c r="F74" s="6">
        <f t="shared" ref="F74:F82" si="13">E74-D74</f>
        <v>5381.5</v>
      </c>
      <c r="G74" s="7">
        <f t="shared" ref="G74:G82" si="14">E74*100/D74-100</f>
        <v>69.68147093098537</v>
      </c>
    </row>
    <row r="75" spans="1:7" x14ac:dyDescent="0.2">
      <c r="A75" s="95"/>
      <c r="B75" s="6">
        <v>64</v>
      </c>
      <c r="C75" s="13" t="s">
        <v>21</v>
      </c>
      <c r="D75" s="23">
        <v>162</v>
      </c>
      <c r="E75" s="23">
        <v>233</v>
      </c>
      <c r="F75" s="6">
        <f t="shared" si="13"/>
        <v>71</v>
      </c>
      <c r="G75" s="7">
        <f t="shared" si="14"/>
        <v>43.827160493827165</v>
      </c>
    </row>
    <row r="76" spans="1:7" x14ac:dyDescent="0.2">
      <c r="A76" s="95"/>
      <c r="B76" s="6">
        <v>65</v>
      </c>
      <c r="C76" s="13" t="s">
        <v>20</v>
      </c>
      <c r="D76" s="7">
        <v>2559</v>
      </c>
      <c r="E76" s="7">
        <v>3944</v>
      </c>
      <c r="F76" s="6">
        <f t="shared" si="13"/>
        <v>1385</v>
      </c>
      <c r="G76" s="7">
        <f t="shared" si="14"/>
        <v>54.122704181320842</v>
      </c>
    </row>
    <row r="77" spans="1:7" x14ac:dyDescent="0.2">
      <c r="A77" s="95"/>
      <c r="B77" s="6">
        <v>66</v>
      </c>
      <c r="C77" s="13" t="s">
        <v>22</v>
      </c>
      <c r="D77" s="23">
        <v>1100</v>
      </c>
      <c r="E77" s="23">
        <v>1833</v>
      </c>
      <c r="F77" s="6">
        <f t="shared" si="13"/>
        <v>733</v>
      </c>
      <c r="G77" s="7">
        <f t="shared" si="14"/>
        <v>66.636363636363626</v>
      </c>
    </row>
    <row r="78" spans="1:7" x14ac:dyDescent="0.2">
      <c r="A78" s="95"/>
      <c r="B78" s="6">
        <v>67</v>
      </c>
      <c r="C78" s="13" t="s">
        <v>20</v>
      </c>
      <c r="D78" s="7">
        <v>5164</v>
      </c>
      <c r="E78" s="7">
        <v>9160.5</v>
      </c>
      <c r="F78" s="6">
        <f t="shared" si="13"/>
        <v>3996.5</v>
      </c>
      <c r="G78" s="7">
        <f t="shared" si="14"/>
        <v>77.391556932610371</v>
      </c>
    </row>
    <row r="79" spans="1:7" x14ac:dyDescent="0.2">
      <c r="A79" s="95"/>
      <c r="B79" s="6">
        <v>68</v>
      </c>
      <c r="C79" s="11" t="s">
        <v>74</v>
      </c>
      <c r="D79" s="23">
        <v>51</v>
      </c>
      <c r="E79" s="23">
        <v>39</v>
      </c>
      <c r="F79" s="6">
        <f t="shared" si="13"/>
        <v>-12</v>
      </c>
      <c r="G79" s="7">
        <f t="shared" si="14"/>
        <v>-23.529411764705884</v>
      </c>
    </row>
    <row r="80" spans="1:7" x14ac:dyDescent="0.2">
      <c r="A80" s="95"/>
      <c r="B80" s="6">
        <v>69</v>
      </c>
      <c r="C80" s="11" t="s">
        <v>75</v>
      </c>
      <c r="D80" s="6">
        <v>45</v>
      </c>
      <c r="E80" s="6">
        <v>53</v>
      </c>
      <c r="F80" s="6">
        <f t="shared" si="13"/>
        <v>8</v>
      </c>
      <c r="G80" s="7">
        <f t="shared" si="14"/>
        <v>17.777777777777771</v>
      </c>
    </row>
    <row r="81" spans="1:7" s="28" customFormat="1" x14ac:dyDescent="0.2">
      <c r="A81" s="95"/>
      <c r="B81" s="6">
        <v>70</v>
      </c>
      <c r="C81" s="11" t="s">
        <v>93</v>
      </c>
      <c r="D81" s="6">
        <v>450</v>
      </c>
      <c r="E81" s="6">
        <v>222</v>
      </c>
      <c r="F81" s="6">
        <f t="shared" si="13"/>
        <v>-228</v>
      </c>
      <c r="G81" s="7">
        <f t="shared" si="14"/>
        <v>-50.666666666666664</v>
      </c>
    </row>
    <row r="82" spans="1:7" x14ac:dyDescent="0.2">
      <c r="A82" s="95"/>
      <c r="B82" s="6">
        <v>71</v>
      </c>
      <c r="C82" s="11" t="s">
        <v>76</v>
      </c>
      <c r="D82" s="6">
        <v>5</v>
      </c>
      <c r="E82" s="6">
        <v>0</v>
      </c>
      <c r="F82" s="6">
        <f t="shared" si="13"/>
        <v>-5</v>
      </c>
      <c r="G82" s="7">
        <f t="shared" si="14"/>
        <v>-100</v>
      </c>
    </row>
    <row r="83" spans="1:7" x14ac:dyDescent="0.2">
      <c r="A83" s="2"/>
      <c r="B83" s="30"/>
      <c r="C83" s="4"/>
      <c r="D83" s="4"/>
      <c r="E83" s="4"/>
      <c r="F83" s="4"/>
      <c r="G83" s="4"/>
    </row>
    <row r="84" spans="1:7" x14ac:dyDescent="0.2">
      <c r="A84" s="2"/>
      <c r="B84" s="30"/>
      <c r="D84" s="4"/>
      <c r="E84" s="4"/>
      <c r="F84" s="4"/>
      <c r="G84" s="4"/>
    </row>
    <row r="85" spans="1:7" x14ac:dyDescent="0.2">
      <c r="A85" s="94" t="s">
        <v>90</v>
      </c>
      <c r="B85" s="94"/>
      <c r="C85" s="94"/>
      <c r="D85" s="94"/>
      <c r="E85" s="94"/>
      <c r="F85" s="94"/>
      <c r="G85" s="94"/>
    </row>
    <row r="86" spans="1:7" x14ac:dyDescent="0.2">
      <c r="C86" s="2"/>
      <c r="D86" s="2"/>
      <c r="E86" s="2"/>
      <c r="F86" s="2"/>
      <c r="G86" s="4"/>
    </row>
    <row r="87" spans="1:7" x14ac:dyDescent="0.2">
      <c r="A87" s="94" t="s">
        <v>89</v>
      </c>
      <c r="B87" s="94"/>
      <c r="C87" s="94"/>
      <c r="D87" s="94"/>
      <c r="E87" s="94"/>
      <c r="F87" s="94"/>
      <c r="G87" s="94"/>
    </row>
    <row r="88" spans="1:7" x14ac:dyDescent="0.2">
      <c r="B88" s="14"/>
      <c r="C88" s="2"/>
      <c r="D88" s="2"/>
      <c r="E88" s="2"/>
      <c r="F88" s="2"/>
      <c r="G88" s="14"/>
    </row>
    <row r="89" spans="1:7" x14ac:dyDescent="0.2">
      <c r="A89" s="14"/>
      <c r="B89" s="14"/>
      <c r="C89" s="2"/>
      <c r="D89" s="2"/>
      <c r="E89" s="2"/>
      <c r="F89" s="2"/>
    </row>
    <row r="90" spans="1:7" x14ac:dyDescent="0.2">
      <c r="A90" s="14"/>
      <c r="B90" s="14"/>
      <c r="C90" s="2"/>
      <c r="D90" s="2"/>
      <c r="E90" s="2"/>
      <c r="F90" s="2"/>
    </row>
    <row r="91" spans="1:7" x14ac:dyDescent="0.2">
      <c r="D91" s="14"/>
      <c r="E91" s="14"/>
      <c r="F91" s="14"/>
      <c r="G91" s="14"/>
    </row>
  </sheetData>
  <mergeCells count="23">
    <mergeCell ref="A43:A60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1"/>
    <mergeCell ref="A42:C42"/>
    <mergeCell ref="A87:G87"/>
    <mergeCell ref="A61:A64"/>
    <mergeCell ref="A65:C65"/>
    <mergeCell ref="A66:A71"/>
    <mergeCell ref="A72:C72"/>
    <mergeCell ref="A73:A82"/>
    <mergeCell ref="A85:G85"/>
  </mergeCells>
  <pageMargins left="0.25" right="0.2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C20" sqref="C20"/>
    </sheetView>
  </sheetViews>
  <sheetFormatPr defaultRowHeight="12.75" x14ac:dyDescent="0.2"/>
  <cols>
    <col min="1" max="2" width="3.85546875" style="1" customWidth="1"/>
    <col min="3" max="3" width="43" style="1" customWidth="1"/>
    <col min="4" max="4" width="10.85546875" style="1" customWidth="1"/>
    <col min="5" max="5" width="10.7109375" style="1" customWidth="1"/>
    <col min="6" max="6" width="9.5703125" style="1" customWidth="1"/>
    <col min="7" max="7" width="14.425781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x14ac:dyDescent="0.2">
      <c r="A1" s="97" t="s">
        <v>86</v>
      </c>
      <c r="B1" s="97"/>
      <c r="C1" s="97"/>
      <c r="D1" s="97"/>
      <c r="E1" s="97"/>
      <c r="F1" s="97"/>
      <c r="G1" s="97"/>
    </row>
    <row r="2" spans="1:9" x14ac:dyDescent="0.2">
      <c r="A2" s="97" t="s">
        <v>88</v>
      </c>
      <c r="B2" s="97"/>
      <c r="C2" s="97"/>
      <c r="D2" s="97"/>
      <c r="E2" s="97"/>
      <c r="F2" s="97"/>
      <c r="G2" s="97"/>
    </row>
    <row r="3" spans="1:9" x14ac:dyDescent="0.2">
      <c r="A3" s="97" t="s">
        <v>107</v>
      </c>
      <c r="B3" s="97"/>
      <c r="C3" s="97"/>
      <c r="D3" s="97"/>
      <c r="E3" s="97"/>
      <c r="F3" s="97"/>
      <c r="G3" s="97"/>
    </row>
    <row r="4" spans="1:9" x14ac:dyDescent="0.2">
      <c r="A4" s="98" t="s">
        <v>109</v>
      </c>
      <c r="B4" s="98"/>
      <c r="C4" s="98"/>
    </row>
    <row r="5" spans="1:9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x14ac:dyDescent="0.2">
      <c r="A6" s="93"/>
      <c r="B6" s="93"/>
      <c r="C6" s="93"/>
      <c r="D6" s="93"/>
      <c r="E6" s="93"/>
      <c r="F6" s="49" t="s">
        <v>2</v>
      </c>
      <c r="G6" s="49" t="s">
        <v>3</v>
      </c>
      <c r="H6" s="4"/>
      <c r="I6" s="4"/>
    </row>
    <row r="7" spans="1:9" x14ac:dyDescent="0.2">
      <c r="A7" s="93" t="s">
        <v>23</v>
      </c>
      <c r="B7" s="93"/>
      <c r="C7" s="93"/>
      <c r="D7" s="49">
        <v>72</v>
      </c>
      <c r="E7" s="49">
        <v>67</v>
      </c>
      <c r="F7" s="49">
        <f>E7-D7</f>
        <v>-5</v>
      </c>
      <c r="G7" s="10">
        <f>E7*100/D7-100</f>
        <v>-6.9444444444444429</v>
      </c>
      <c r="H7" s="4"/>
      <c r="I7" s="4"/>
    </row>
    <row r="8" spans="1:9" x14ac:dyDescent="0.2">
      <c r="A8" s="92" t="s">
        <v>4</v>
      </c>
      <c r="B8" s="5">
        <v>1</v>
      </c>
      <c r="C8" s="17" t="s">
        <v>24</v>
      </c>
      <c r="D8" s="6"/>
      <c r="E8" s="6"/>
      <c r="F8" s="6"/>
      <c r="G8" s="7"/>
    </row>
    <row r="9" spans="1:9" x14ac:dyDescent="0.2">
      <c r="A9" s="92"/>
      <c r="B9" s="5">
        <v>2</v>
      </c>
      <c r="C9" s="17" t="s">
        <v>25</v>
      </c>
      <c r="D9" s="6">
        <v>32</v>
      </c>
      <c r="E9" s="6">
        <v>33</v>
      </c>
      <c r="F9" s="6">
        <f t="shared" ref="F9:F72" si="0">E9-D9</f>
        <v>1</v>
      </c>
      <c r="G9" s="7">
        <f t="shared" ref="G9:G70" si="1">E9*100/D9-100</f>
        <v>3.125</v>
      </c>
      <c r="H9" s="14"/>
      <c r="I9" s="14"/>
    </row>
    <row r="10" spans="1:9" ht="18" x14ac:dyDescent="0.2">
      <c r="A10" s="92"/>
      <c r="B10" s="5">
        <v>3</v>
      </c>
      <c r="C10" s="51" t="s">
        <v>31</v>
      </c>
      <c r="D10" s="52"/>
      <c r="E10" s="52"/>
      <c r="F10" s="6"/>
      <c r="G10" s="7"/>
    </row>
    <row r="11" spans="1:9" x14ac:dyDescent="0.2">
      <c r="A11" s="92"/>
      <c r="B11" s="5">
        <v>4</v>
      </c>
      <c r="C11" s="19" t="s">
        <v>26</v>
      </c>
      <c r="D11" s="6">
        <v>1</v>
      </c>
      <c r="E11" s="6">
        <v>1</v>
      </c>
      <c r="F11" s="6">
        <f t="shared" ref="F11:F20" si="2">E11-D11</f>
        <v>0</v>
      </c>
      <c r="G11" s="7">
        <f t="shared" ref="G11:G18" si="3">E11*100/D11-100</f>
        <v>0</v>
      </c>
    </row>
    <row r="12" spans="1:9" x14ac:dyDescent="0.2">
      <c r="A12" s="92"/>
      <c r="B12" s="5">
        <v>5</v>
      </c>
      <c r="C12" s="19" t="s">
        <v>32</v>
      </c>
      <c r="D12" s="6">
        <v>1</v>
      </c>
      <c r="E12" s="6">
        <v>0</v>
      </c>
      <c r="F12" s="6">
        <f t="shared" si="2"/>
        <v>-1</v>
      </c>
      <c r="G12" s="7">
        <f t="shared" si="3"/>
        <v>-100</v>
      </c>
      <c r="H12" s="14"/>
      <c r="I12" s="14"/>
    </row>
    <row r="13" spans="1:9" x14ac:dyDescent="0.2">
      <c r="A13" s="92"/>
      <c r="B13" s="5">
        <v>6</v>
      </c>
      <c r="C13" s="17" t="s">
        <v>33</v>
      </c>
      <c r="D13" s="6">
        <v>25</v>
      </c>
      <c r="E13" s="6">
        <v>25</v>
      </c>
      <c r="F13" s="6">
        <f t="shared" si="2"/>
        <v>0</v>
      </c>
      <c r="G13" s="7">
        <f t="shared" si="3"/>
        <v>0</v>
      </c>
    </row>
    <row r="14" spans="1:9" x14ac:dyDescent="0.2">
      <c r="A14" s="92"/>
      <c r="B14" s="5">
        <v>7</v>
      </c>
      <c r="C14" s="17" t="s">
        <v>34</v>
      </c>
      <c r="D14" s="6"/>
      <c r="E14" s="6"/>
      <c r="F14" s="6"/>
      <c r="G14" s="7"/>
    </row>
    <row r="15" spans="1:9" x14ac:dyDescent="0.2">
      <c r="A15" s="92"/>
      <c r="B15" s="5">
        <v>8</v>
      </c>
      <c r="C15" s="17" t="s">
        <v>35</v>
      </c>
      <c r="D15" s="6">
        <v>3</v>
      </c>
      <c r="E15" s="6">
        <v>3</v>
      </c>
      <c r="F15" s="6">
        <f t="shared" si="2"/>
        <v>0</v>
      </c>
      <c r="G15" s="7">
        <f t="shared" si="3"/>
        <v>0</v>
      </c>
    </row>
    <row r="16" spans="1:9" x14ac:dyDescent="0.2">
      <c r="A16" s="92"/>
      <c r="B16" s="5">
        <v>9</v>
      </c>
      <c r="C16" s="17" t="s">
        <v>36</v>
      </c>
      <c r="D16" s="6">
        <v>2</v>
      </c>
      <c r="E16" s="6">
        <v>0</v>
      </c>
      <c r="F16" s="6">
        <f t="shared" si="2"/>
        <v>-2</v>
      </c>
      <c r="G16" s="7">
        <f t="shared" si="3"/>
        <v>-100</v>
      </c>
    </row>
    <row r="17" spans="1:7" x14ac:dyDescent="0.2">
      <c r="A17" s="92"/>
      <c r="B17" s="5">
        <v>10</v>
      </c>
      <c r="C17" s="17" t="s">
        <v>37</v>
      </c>
      <c r="D17" s="6">
        <v>1</v>
      </c>
      <c r="E17" s="6">
        <v>0</v>
      </c>
      <c r="F17" s="6">
        <f t="shared" si="2"/>
        <v>-1</v>
      </c>
      <c r="G17" s="7">
        <f t="shared" si="3"/>
        <v>-100</v>
      </c>
    </row>
    <row r="18" spans="1:7" x14ac:dyDescent="0.2">
      <c r="A18" s="92"/>
      <c r="B18" s="5">
        <v>11</v>
      </c>
      <c r="C18" s="20" t="s">
        <v>91</v>
      </c>
      <c r="D18" s="6">
        <v>7</v>
      </c>
      <c r="E18" s="6">
        <v>2</v>
      </c>
      <c r="F18" s="6">
        <f t="shared" si="2"/>
        <v>-5</v>
      </c>
      <c r="G18" s="7">
        <f t="shared" si="3"/>
        <v>-71.428571428571431</v>
      </c>
    </row>
    <row r="19" spans="1:7" ht="18" x14ac:dyDescent="0.2">
      <c r="A19" s="92"/>
      <c r="B19" s="5">
        <v>12</v>
      </c>
      <c r="C19" s="19" t="s">
        <v>38</v>
      </c>
      <c r="D19" s="6"/>
      <c r="E19" s="6"/>
      <c r="F19" s="6"/>
      <c r="G19" s="7"/>
    </row>
    <row r="20" spans="1:7" x14ac:dyDescent="0.2">
      <c r="A20" s="92"/>
      <c r="B20" s="5">
        <v>13</v>
      </c>
      <c r="C20" s="17" t="s">
        <v>27</v>
      </c>
      <c r="D20" s="6">
        <v>0</v>
      </c>
      <c r="E20" s="6">
        <v>3</v>
      </c>
      <c r="F20" s="6">
        <f t="shared" si="2"/>
        <v>3</v>
      </c>
      <c r="G20" s="7" t="s">
        <v>103</v>
      </c>
    </row>
    <row r="21" spans="1:7" x14ac:dyDescent="0.2">
      <c r="A21" s="92"/>
      <c r="B21" s="5">
        <v>14</v>
      </c>
      <c r="C21" s="17" t="s">
        <v>28</v>
      </c>
      <c r="D21" s="6"/>
      <c r="E21" s="6"/>
      <c r="F21" s="6"/>
      <c r="G21" s="7"/>
    </row>
    <row r="22" spans="1:7" x14ac:dyDescent="0.2">
      <c r="A22" s="92"/>
      <c r="B22" s="5">
        <v>15</v>
      </c>
      <c r="C22" s="17" t="s">
        <v>84</v>
      </c>
      <c r="D22" s="6"/>
      <c r="E22" s="6"/>
      <c r="F22" s="6"/>
      <c r="G22" s="7"/>
    </row>
    <row r="23" spans="1:7" x14ac:dyDescent="0.2">
      <c r="A23" s="92"/>
      <c r="B23" s="5">
        <v>16</v>
      </c>
      <c r="C23" s="17" t="s">
        <v>29</v>
      </c>
      <c r="D23" s="6"/>
      <c r="E23" s="6"/>
      <c r="F23" s="6"/>
      <c r="G23" s="7"/>
    </row>
    <row r="24" spans="1:7" ht="18" x14ac:dyDescent="0.2">
      <c r="A24" s="92"/>
      <c r="B24" s="5">
        <v>17</v>
      </c>
      <c r="C24" s="19" t="s">
        <v>30</v>
      </c>
      <c r="D24" s="6"/>
      <c r="E24" s="6"/>
      <c r="F24" s="6"/>
      <c r="G24" s="7"/>
    </row>
    <row r="25" spans="1:7" x14ac:dyDescent="0.2">
      <c r="A25" s="93" t="s">
        <v>39</v>
      </c>
      <c r="B25" s="93"/>
      <c r="C25" s="93"/>
      <c r="D25" s="49">
        <v>63</v>
      </c>
      <c r="E25" s="49">
        <v>57</v>
      </c>
      <c r="F25" s="49">
        <f t="shared" si="0"/>
        <v>-6</v>
      </c>
      <c r="G25" s="10">
        <f t="shared" si="1"/>
        <v>-9.5238095238095184</v>
      </c>
    </row>
    <row r="26" spans="1:7" x14ac:dyDescent="0.2">
      <c r="A26" s="92" t="s">
        <v>85</v>
      </c>
      <c r="B26" s="5">
        <v>18</v>
      </c>
      <c r="C26" s="11" t="s">
        <v>6</v>
      </c>
      <c r="D26" s="21"/>
      <c r="E26" s="6"/>
      <c r="F26" s="6"/>
      <c r="G26" s="7"/>
    </row>
    <row r="27" spans="1:7" x14ac:dyDescent="0.2">
      <c r="A27" s="92"/>
      <c r="B27" s="5">
        <v>19</v>
      </c>
      <c r="C27" s="11" t="s">
        <v>7</v>
      </c>
      <c r="D27" s="6">
        <v>3</v>
      </c>
      <c r="E27" s="6">
        <v>2</v>
      </c>
      <c r="F27" s="6">
        <f t="shared" si="0"/>
        <v>-1</v>
      </c>
      <c r="G27" s="7" t="s">
        <v>95</v>
      </c>
    </row>
    <row r="28" spans="1:7" x14ac:dyDescent="0.2">
      <c r="A28" s="92"/>
      <c r="B28" s="5">
        <v>20</v>
      </c>
      <c r="C28" s="11" t="s">
        <v>8</v>
      </c>
      <c r="D28" s="6">
        <v>20</v>
      </c>
      <c r="E28" s="6">
        <v>20</v>
      </c>
      <c r="F28" s="6">
        <f t="shared" si="0"/>
        <v>0</v>
      </c>
      <c r="G28" s="7">
        <f t="shared" si="1"/>
        <v>0</v>
      </c>
    </row>
    <row r="29" spans="1:7" x14ac:dyDescent="0.2">
      <c r="A29" s="92"/>
      <c r="B29" s="5">
        <v>21</v>
      </c>
      <c r="C29" s="11" t="s">
        <v>9</v>
      </c>
      <c r="D29" s="6">
        <v>8</v>
      </c>
      <c r="E29" s="6">
        <v>9</v>
      </c>
      <c r="F29" s="6">
        <f t="shared" si="0"/>
        <v>1</v>
      </c>
      <c r="G29" s="7">
        <f t="shared" si="1"/>
        <v>12.5</v>
      </c>
    </row>
    <row r="30" spans="1:7" x14ac:dyDescent="0.2">
      <c r="A30" s="92"/>
      <c r="B30" s="5">
        <v>22</v>
      </c>
      <c r="C30" s="11" t="s">
        <v>10</v>
      </c>
      <c r="D30" s="6">
        <v>32</v>
      </c>
      <c r="E30" s="6">
        <v>26</v>
      </c>
      <c r="F30" s="6">
        <f t="shared" si="0"/>
        <v>-6</v>
      </c>
      <c r="G30" s="7">
        <f t="shared" si="1"/>
        <v>-18.75</v>
      </c>
    </row>
    <row r="31" spans="1:7" x14ac:dyDescent="0.2">
      <c r="A31" s="92"/>
      <c r="B31" s="5">
        <v>23</v>
      </c>
      <c r="C31" s="11" t="s">
        <v>40</v>
      </c>
      <c r="D31" s="6">
        <v>11</v>
      </c>
      <c r="E31" s="6">
        <v>5</v>
      </c>
      <c r="F31" s="6">
        <f t="shared" si="0"/>
        <v>-6</v>
      </c>
      <c r="G31" s="7">
        <f t="shared" si="1"/>
        <v>-54.545454545454547</v>
      </c>
    </row>
    <row r="32" spans="1:7" x14ac:dyDescent="0.2">
      <c r="A32" s="92"/>
      <c r="B32" s="5">
        <v>24</v>
      </c>
      <c r="C32" s="11" t="s">
        <v>43</v>
      </c>
      <c r="D32" s="6">
        <v>3</v>
      </c>
      <c r="E32" s="6">
        <v>6</v>
      </c>
      <c r="F32" s="6">
        <f t="shared" si="0"/>
        <v>3</v>
      </c>
      <c r="G32" s="7">
        <f t="shared" si="1"/>
        <v>100</v>
      </c>
    </row>
    <row r="33" spans="1:7" x14ac:dyDescent="0.2">
      <c r="A33" s="92"/>
      <c r="B33" s="5">
        <v>25</v>
      </c>
      <c r="C33" s="11" t="s">
        <v>42</v>
      </c>
      <c r="D33" s="6">
        <v>23</v>
      </c>
      <c r="E33" s="6">
        <v>21</v>
      </c>
      <c r="F33" s="6">
        <f t="shared" si="0"/>
        <v>-2</v>
      </c>
      <c r="G33" s="7">
        <f t="shared" si="1"/>
        <v>-8.6956521739130466</v>
      </c>
    </row>
    <row r="34" spans="1:7" x14ac:dyDescent="0.2">
      <c r="A34" s="92"/>
      <c r="B34" s="5">
        <v>26</v>
      </c>
      <c r="C34" s="11" t="s">
        <v>44</v>
      </c>
      <c r="D34" s="6">
        <v>15</v>
      </c>
      <c r="E34" s="6">
        <v>18</v>
      </c>
      <c r="F34" s="6">
        <f t="shared" si="0"/>
        <v>3</v>
      </c>
      <c r="G34" s="7">
        <f t="shared" si="1"/>
        <v>20</v>
      </c>
    </row>
    <row r="35" spans="1:7" x14ac:dyDescent="0.2">
      <c r="A35" s="92"/>
      <c r="B35" s="5">
        <v>27</v>
      </c>
      <c r="C35" s="11" t="s">
        <v>41</v>
      </c>
      <c r="D35" s="6">
        <v>9</v>
      </c>
      <c r="E35" s="6">
        <v>5</v>
      </c>
      <c r="F35" s="6">
        <f t="shared" si="0"/>
        <v>-4</v>
      </c>
      <c r="G35" s="7">
        <f t="shared" si="1"/>
        <v>-44.444444444444443</v>
      </c>
    </row>
    <row r="36" spans="1:7" x14ac:dyDescent="0.2">
      <c r="A36" s="92"/>
      <c r="B36" s="5">
        <v>28</v>
      </c>
      <c r="C36" s="11" t="s">
        <v>50</v>
      </c>
      <c r="D36" s="6">
        <v>2</v>
      </c>
      <c r="E36" s="6">
        <v>2</v>
      </c>
      <c r="F36" s="6">
        <f t="shared" si="0"/>
        <v>0</v>
      </c>
      <c r="G36" s="7">
        <f t="shared" si="1"/>
        <v>0</v>
      </c>
    </row>
    <row r="37" spans="1:7" s="28" customFormat="1" x14ac:dyDescent="0.2">
      <c r="A37" s="92"/>
      <c r="B37" s="5">
        <v>29</v>
      </c>
      <c r="C37" s="11" t="s">
        <v>45</v>
      </c>
      <c r="D37" s="6">
        <v>39</v>
      </c>
      <c r="E37" s="6">
        <v>29</v>
      </c>
      <c r="F37" s="6">
        <f t="shared" si="0"/>
        <v>-10</v>
      </c>
      <c r="G37" s="7">
        <f t="shared" si="1"/>
        <v>-25.641025641025635</v>
      </c>
    </row>
    <row r="38" spans="1:7" x14ac:dyDescent="0.2">
      <c r="A38" s="92"/>
      <c r="B38" s="5">
        <v>30</v>
      </c>
      <c r="C38" s="11" t="s">
        <v>46</v>
      </c>
      <c r="D38" s="6">
        <v>10</v>
      </c>
      <c r="E38" s="6">
        <v>4</v>
      </c>
      <c r="F38" s="6">
        <f t="shared" si="0"/>
        <v>-6</v>
      </c>
      <c r="G38" s="7">
        <f t="shared" si="1"/>
        <v>-60</v>
      </c>
    </row>
    <row r="39" spans="1:7" x14ac:dyDescent="0.2">
      <c r="A39" s="92"/>
      <c r="B39" s="5">
        <v>31</v>
      </c>
      <c r="C39" s="11" t="s">
        <v>47</v>
      </c>
      <c r="D39" s="6">
        <v>3</v>
      </c>
      <c r="E39" s="6">
        <v>3</v>
      </c>
      <c r="F39" s="6">
        <f t="shared" si="0"/>
        <v>0</v>
      </c>
      <c r="G39" s="7">
        <f t="shared" si="1"/>
        <v>0</v>
      </c>
    </row>
    <row r="40" spans="1:7" x14ac:dyDescent="0.2">
      <c r="A40" s="92"/>
      <c r="B40" s="5">
        <v>32</v>
      </c>
      <c r="C40" s="11" t="s">
        <v>48</v>
      </c>
      <c r="D40" s="6">
        <v>14</v>
      </c>
      <c r="E40" s="6">
        <v>3</v>
      </c>
      <c r="F40" s="6">
        <f t="shared" si="0"/>
        <v>-11</v>
      </c>
      <c r="G40" s="7">
        <f t="shared" si="1"/>
        <v>-78.571428571428569</v>
      </c>
    </row>
    <row r="41" spans="1:7" x14ac:dyDescent="0.2">
      <c r="A41" s="92"/>
      <c r="B41" s="5">
        <v>33</v>
      </c>
      <c r="C41" s="11" t="s">
        <v>49</v>
      </c>
      <c r="D41" s="6">
        <v>29</v>
      </c>
      <c r="E41" s="6">
        <v>33</v>
      </c>
      <c r="F41" s="6">
        <f t="shared" si="0"/>
        <v>4</v>
      </c>
      <c r="G41" s="7">
        <f t="shared" si="1"/>
        <v>13.793103448275858</v>
      </c>
    </row>
    <row r="42" spans="1:7" x14ac:dyDescent="0.2">
      <c r="A42" s="102" t="s">
        <v>51</v>
      </c>
      <c r="B42" s="103"/>
      <c r="C42" s="103"/>
      <c r="D42" s="49">
        <v>72</v>
      </c>
      <c r="E42" s="49">
        <v>67</v>
      </c>
      <c r="F42" s="49">
        <f t="shared" si="0"/>
        <v>-5</v>
      </c>
      <c r="G42" s="10">
        <f t="shared" si="1"/>
        <v>-6.9444444444444429</v>
      </c>
    </row>
    <row r="43" spans="1:7" x14ac:dyDescent="0.2">
      <c r="A43" s="107" t="s">
        <v>11</v>
      </c>
      <c r="B43" s="5">
        <v>34</v>
      </c>
      <c r="C43" s="11" t="s">
        <v>52</v>
      </c>
      <c r="D43" s="6">
        <v>9</v>
      </c>
      <c r="E43" s="6">
        <v>15</v>
      </c>
      <c r="F43" s="6">
        <f t="shared" si="0"/>
        <v>6</v>
      </c>
      <c r="G43" s="7">
        <f t="shared" si="1"/>
        <v>66.666666666666657</v>
      </c>
    </row>
    <row r="44" spans="1:7" x14ac:dyDescent="0.2">
      <c r="A44" s="108"/>
      <c r="B44" s="5">
        <v>35</v>
      </c>
      <c r="C44" s="11" t="s">
        <v>53</v>
      </c>
      <c r="D44" s="6">
        <v>10</v>
      </c>
      <c r="E44" s="6">
        <v>7</v>
      </c>
      <c r="F44" s="6">
        <f t="shared" si="0"/>
        <v>-3</v>
      </c>
      <c r="G44" s="7">
        <f t="shared" si="1"/>
        <v>-30</v>
      </c>
    </row>
    <row r="45" spans="1:7" s="28" customFormat="1" x14ac:dyDescent="0.2">
      <c r="A45" s="108"/>
      <c r="B45" s="5">
        <v>36</v>
      </c>
      <c r="C45" s="11" t="s">
        <v>54</v>
      </c>
      <c r="D45" s="6">
        <v>23</v>
      </c>
      <c r="E45" s="6">
        <v>20</v>
      </c>
      <c r="F45" s="6">
        <f t="shared" si="0"/>
        <v>-3</v>
      </c>
      <c r="G45" s="7">
        <f t="shared" si="1"/>
        <v>-13.043478260869563</v>
      </c>
    </row>
    <row r="46" spans="1:7" x14ac:dyDescent="0.2">
      <c r="A46" s="108"/>
      <c r="B46" s="5">
        <v>37</v>
      </c>
      <c r="C46" s="11" t="s">
        <v>55</v>
      </c>
      <c r="D46" s="6">
        <v>30</v>
      </c>
      <c r="E46" s="6">
        <v>25</v>
      </c>
      <c r="F46" s="6">
        <f t="shared" si="0"/>
        <v>-5</v>
      </c>
      <c r="G46" s="7">
        <f t="shared" si="1"/>
        <v>-16.666666666666671</v>
      </c>
    </row>
    <row r="47" spans="1:7" s="26" customFormat="1" x14ac:dyDescent="0.2">
      <c r="A47" s="108"/>
      <c r="B47" s="5">
        <v>38</v>
      </c>
      <c r="C47" s="12" t="s">
        <v>56</v>
      </c>
      <c r="D47" s="6">
        <v>9</v>
      </c>
      <c r="E47" s="6">
        <v>17</v>
      </c>
      <c r="F47" s="6">
        <f t="shared" si="0"/>
        <v>8</v>
      </c>
      <c r="G47" s="7">
        <f t="shared" si="1"/>
        <v>88.888888888888886</v>
      </c>
    </row>
    <row r="48" spans="1:7" x14ac:dyDescent="0.2">
      <c r="A48" s="108"/>
      <c r="B48" s="5">
        <v>39</v>
      </c>
      <c r="C48" s="11" t="s">
        <v>57</v>
      </c>
      <c r="D48" s="6">
        <v>17</v>
      </c>
      <c r="E48" s="6">
        <v>17</v>
      </c>
      <c r="F48" s="6">
        <f t="shared" si="0"/>
        <v>0</v>
      </c>
      <c r="G48" s="7">
        <f t="shared" si="1"/>
        <v>0</v>
      </c>
    </row>
    <row r="49" spans="1:10" x14ac:dyDescent="0.2">
      <c r="A49" s="108"/>
      <c r="B49" s="5">
        <v>40</v>
      </c>
      <c r="C49" s="11" t="s">
        <v>58</v>
      </c>
      <c r="D49" s="6">
        <v>11</v>
      </c>
      <c r="E49" s="6">
        <v>8</v>
      </c>
      <c r="F49" s="6">
        <f t="shared" si="0"/>
        <v>-3</v>
      </c>
      <c r="G49" s="7">
        <f t="shared" si="1"/>
        <v>-27.272727272727266</v>
      </c>
    </row>
    <row r="50" spans="1:10" x14ac:dyDescent="0.2">
      <c r="A50" s="108"/>
      <c r="B50" s="5">
        <v>41</v>
      </c>
      <c r="C50" s="11" t="s">
        <v>59</v>
      </c>
      <c r="D50" s="6">
        <v>35</v>
      </c>
      <c r="E50" s="6">
        <v>25</v>
      </c>
      <c r="F50" s="6">
        <f t="shared" si="0"/>
        <v>-10</v>
      </c>
      <c r="G50" s="7">
        <f t="shared" si="1"/>
        <v>-28.571428571428569</v>
      </c>
      <c r="J50" s="1" t="s">
        <v>101</v>
      </c>
    </row>
    <row r="51" spans="1:10" x14ac:dyDescent="0.2">
      <c r="A51" s="108"/>
      <c r="B51" s="5">
        <v>42</v>
      </c>
      <c r="C51" s="11" t="s">
        <v>12</v>
      </c>
      <c r="D51" s="6">
        <v>7</v>
      </c>
      <c r="E51" s="6">
        <v>2</v>
      </c>
      <c r="F51" s="6">
        <f t="shared" si="0"/>
        <v>-5</v>
      </c>
      <c r="G51" s="7">
        <f t="shared" si="1"/>
        <v>-71.428571428571431</v>
      </c>
    </row>
    <row r="52" spans="1:10" x14ac:dyDescent="0.2">
      <c r="A52" s="108"/>
      <c r="B52" s="5">
        <v>43</v>
      </c>
      <c r="C52" s="11" t="s">
        <v>13</v>
      </c>
      <c r="D52" s="6">
        <v>48</v>
      </c>
      <c r="E52" s="6">
        <v>39</v>
      </c>
      <c r="F52" s="6">
        <f t="shared" si="0"/>
        <v>-9</v>
      </c>
      <c r="G52" s="7">
        <f t="shared" si="1"/>
        <v>-18.75</v>
      </c>
    </row>
    <row r="53" spans="1:10" x14ac:dyDescent="0.2">
      <c r="A53" s="108"/>
      <c r="B53" s="5">
        <v>44</v>
      </c>
      <c r="C53" s="11" t="s">
        <v>92</v>
      </c>
      <c r="D53" s="53">
        <v>1049.4000000000001</v>
      </c>
      <c r="E53" s="7">
        <v>633.1</v>
      </c>
      <c r="F53" s="6">
        <f t="shared" si="0"/>
        <v>-416.30000000000007</v>
      </c>
      <c r="G53" s="7">
        <f t="shared" si="1"/>
        <v>-39.670287783495333</v>
      </c>
    </row>
    <row r="54" spans="1:10" x14ac:dyDescent="0.2">
      <c r="A54" s="108"/>
      <c r="B54" s="5">
        <v>45</v>
      </c>
      <c r="C54" s="11" t="s">
        <v>60</v>
      </c>
      <c r="D54" s="7">
        <v>7.5</v>
      </c>
      <c r="E54" s="7">
        <v>183.1</v>
      </c>
      <c r="F54" s="6">
        <f t="shared" si="0"/>
        <v>175.6</v>
      </c>
      <c r="G54" s="7">
        <f t="shared" si="1"/>
        <v>2341.3333333333335</v>
      </c>
    </row>
    <row r="55" spans="1:10" x14ac:dyDescent="0.2">
      <c r="A55" s="108"/>
      <c r="B55" s="5">
        <v>46</v>
      </c>
      <c r="C55" s="11" t="s">
        <v>61</v>
      </c>
      <c r="D55" s="6">
        <v>15</v>
      </c>
      <c r="E55" s="6">
        <v>12</v>
      </c>
      <c r="F55" s="6">
        <f t="shared" si="0"/>
        <v>-3</v>
      </c>
      <c r="G55" s="7">
        <f t="shared" si="1"/>
        <v>-20</v>
      </c>
    </row>
    <row r="56" spans="1:10" x14ac:dyDescent="0.2">
      <c r="A56" s="108"/>
      <c r="B56" s="5">
        <v>47</v>
      </c>
      <c r="C56" s="11" t="s">
        <v>62</v>
      </c>
      <c r="D56" s="7">
        <v>21.1</v>
      </c>
      <c r="E56" s="7">
        <v>68.400000000000006</v>
      </c>
      <c r="F56" s="6">
        <f t="shared" si="0"/>
        <v>47.300000000000004</v>
      </c>
      <c r="G56" s="7">
        <f t="shared" si="1"/>
        <v>224.17061611374407</v>
      </c>
    </row>
    <row r="57" spans="1:10" x14ac:dyDescent="0.2">
      <c r="A57" s="108"/>
      <c r="B57" s="5">
        <v>48</v>
      </c>
      <c r="C57" s="11" t="s">
        <v>14</v>
      </c>
      <c r="D57" s="6">
        <v>13</v>
      </c>
      <c r="E57" s="6">
        <v>3</v>
      </c>
      <c r="F57" s="6">
        <f t="shared" si="0"/>
        <v>-10</v>
      </c>
      <c r="G57" s="7">
        <f t="shared" si="1"/>
        <v>-76.92307692307692</v>
      </c>
    </row>
    <row r="58" spans="1:10" x14ac:dyDescent="0.2">
      <c r="A58" s="108"/>
      <c r="B58" s="5">
        <v>49</v>
      </c>
      <c r="C58" s="11" t="s">
        <v>15</v>
      </c>
      <c r="D58" s="6">
        <v>11</v>
      </c>
      <c r="E58" s="6">
        <v>17</v>
      </c>
      <c r="F58" s="6">
        <f t="shared" si="0"/>
        <v>6</v>
      </c>
      <c r="G58" s="7">
        <f t="shared" si="1"/>
        <v>54.545454545454533</v>
      </c>
    </row>
    <row r="59" spans="1:10" x14ac:dyDescent="0.2">
      <c r="A59" s="108"/>
      <c r="B59" s="5">
        <v>50</v>
      </c>
      <c r="C59" s="11" t="s">
        <v>16</v>
      </c>
      <c r="D59" s="6">
        <v>108</v>
      </c>
      <c r="E59" s="6">
        <v>168</v>
      </c>
      <c r="F59" s="6">
        <f t="shared" si="0"/>
        <v>60</v>
      </c>
      <c r="G59" s="7">
        <f t="shared" si="1"/>
        <v>55.555555555555543</v>
      </c>
    </row>
    <row r="60" spans="1:10" x14ac:dyDescent="0.2">
      <c r="A60" s="109"/>
      <c r="B60" s="5">
        <v>51</v>
      </c>
      <c r="C60" s="11" t="s">
        <v>17</v>
      </c>
      <c r="D60" s="6">
        <v>11</v>
      </c>
      <c r="E60" s="6">
        <v>4</v>
      </c>
      <c r="F60" s="6">
        <f t="shared" si="0"/>
        <v>-7</v>
      </c>
      <c r="G60" s="7">
        <f t="shared" si="1"/>
        <v>-63.636363636363633</v>
      </c>
    </row>
    <row r="61" spans="1:10" x14ac:dyDescent="0.2">
      <c r="A61" s="92" t="s">
        <v>63</v>
      </c>
      <c r="B61" s="5">
        <v>52</v>
      </c>
      <c r="C61" s="11" t="s">
        <v>64</v>
      </c>
      <c r="D61" s="6">
        <v>2</v>
      </c>
      <c r="E61" s="6">
        <v>0</v>
      </c>
      <c r="F61" s="6">
        <f t="shared" si="0"/>
        <v>-2</v>
      </c>
      <c r="G61" s="7">
        <f t="shared" si="1"/>
        <v>-100</v>
      </c>
    </row>
    <row r="62" spans="1:10" x14ac:dyDescent="0.2">
      <c r="A62" s="92"/>
      <c r="B62" s="5">
        <v>53</v>
      </c>
      <c r="C62" s="11" t="s">
        <v>65</v>
      </c>
      <c r="D62" s="6">
        <v>2</v>
      </c>
      <c r="E62" s="6">
        <v>5</v>
      </c>
      <c r="F62" s="6">
        <f t="shared" si="0"/>
        <v>3</v>
      </c>
      <c r="G62" s="7">
        <f t="shared" si="1"/>
        <v>150</v>
      </c>
    </row>
    <row r="63" spans="1:10" x14ac:dyDescent="0.2">
      <c r="A63" s="92"/>
      <c r="B63" s="5">
        <v>54</v>
      </c>
      <c r="C63" s="11" t="s">
        <v>66</v>
      </c>
      <c r="D63" s="6">
        <v>23</v>
      </c>
      <c r="E63" s="6">
        <v>18</v>
      </c>
      <c r="F63" s="6">
        <f t="shared" si="0"/>
        <v>-5</v>
      </c>
      <c r="G63" s="7">
        <f t="shared" si="1"/>
        <v>-21.739130434782609</v>
      </c>
    </row>
    <row r="64" spans="1:10" x14ac:dyDescent="0.2">
      <c r="A64" s="92"/>
      <c r="B64" s="5">
        <v>55</v>
      </c>
      <c r="C64" s="11" t="s">
        <v>67</v>
      </c>
      <c r="D64" s="6">
        <v>45</v>
      </c>
      <c r="E64" s="6">
        <v>44</v>
      </c>
      <c r="F64" s="6">
        <f t="shared" si="0"/>
        <v>-1</v>
      </c>
      <c r="G64" s="7">
        <f t="shared" si="1"/>
        <v>-2.2222222222222285</v>
      </c>
    </row>
    <row r="65" spans="1:7" x14ac:dyDescent="0.2">
      <c r="A65" s="93" t="s">
        <v>68</v>
      </c>
      <c r="B65" s="93"/>
      <c r="C65" s="93"/>
      <c r="D65" s="49">
        <v>466</v>
      </c>
      <c r="E65" s="49">
        <v>655</v>
      </c>
      <c r="F65" s="49">
        <f t="shared" si="0"/>
        <v>189</v>
      </c>
      <c r="G65" s="10">
        <f t="shared" si="1"/>
        <v>40.557939914163086</v>
      </c>
    </row>
    <row r="66" spans="1:7" x14ac:dyDescent="0.2">
      <c r="A66" s="92" t="s">
        <v>78</v>
      </c>
      <c r="B66" s="6">
        <v>56</v>
      </c>
      <c r="C66" s="13" t="s">
        <v>94</v>
      </c>
      <c r="D66" s="6">
        <v>92</v>
      </c>
      <c r="E66" s="6">
        <v>99</v>
      </c>
      <c r="F66" s="6">
        <f t="shared" si="0"/>
        <v>7</v>
      </c>
      <c r="G66" s="7">
        <f t="shared" si="1"/>
        <v>7.6086956521739069</v>
      </c>
    </row>
    <row r="67" spans="1:7" x14ac:dyDescent="0.2">
      <c r="A67" s="92"/>
      <c r="B67" s="5">
        <v>57</v>
      </c>
      <c r="C67" s="13" t="s">
        <v>18</v>
      </c>
      <c r="D67" s="6">
        <v>166</v>
      </c>
      <c r="E67" s="6">
        <v>195</v>
      </c>
      <c r="F67" s="6">
        <f t="shared" si="0"/>
        <v>29</v>
      </c>
      <c r="G67" s="7">
        <f t="shared" si="1"/>
        <v>17.46987951807229</v>
      </c>
    </row>
    <row r="68" spans="1:7" x14ac:dyDescent="0.2">
      <c r="A68" s="92"/>
      <c r="B68" s="5">
        <v>58</v>
      </c>
      <c r="C68" s="13" t="s">
        <v>19</v>
      </c>
      <c r="D68" s="6">
        <v>198</v>
      </c>
      <c r="E68" s="6">
        <v>321</v>
      </c>
      <c r="F68" s="6">
        <f t="shared" si="0"/>
        <v>123</v>
      </c>
      <c r="G68" s="7">
        <f t="shared" si="1"/>
        <v>62.121212121212125</v>
      </c>
    </row>
    <row r="69" spans="1:7" x14ac:dyDescent="0.2">
      <c r="A69" s="92"/>
      <c r="B69" s="5">
        <v>59</v>
      </c>
      <c r="C69" s="13" t="s">
        <v>69</v>
      </c>
      <c r="D69" s="6">
        <v>3</v>
      </c>
      <c r="E69" s="6">
        <v>5</v>
      </c>
      <c r="F69" s="6">
        <f t="shared" si="0"/>
        <v>2</v>
      </c>
      <c r="G69" s="7">
        <f t="shared" si="1"/>
        <v>66.666666666666657</v>
      </c>
    </row>
    <row r="70" spans="1:7" x14ac:dyDescent="0.2">
      <c r="A70" s="92"/>
      <c r="B70" s="5">
        <v>60</v>
      </c>
      <c r="C70" s="13" t="s">
        <v>5</v>
      </c>
      <c r="D70" s="6">
        <v>7</v>
      </c>
      <c r="E70" s="6">
        <v>1</v>
      </c>
      <c r="F70" s="6">
        <f t="shared" si="0"/>
        <v>-6</v>
      </c>
      <c r="G70" s="7">
        <f t="shared" si="1"/>
        <v>-85.714285714285708</v>
      </c>
    </row>
    <row r="71" spans="1:7" x14ac:dyDescent="0.2">
      <c r="A71" s="92"/>
      <c r="B71" s="5">
        <v>61</v>
      </c>
      <c r="C71" s="13" t="s">
        <v>70</v>
      </c>
      <c r="D71" s="6">
        <v>0</v>
      </c>
      <c r="E71" s="6">
        <v>34</v>
      </c>
      <c r="F71" s="6">
        <f t="shared" si="0"/>
        <v>34</v>
      </c>
      <c r="G71" s="7" t="s">
        <v>108</v>
      </c>
    </row>
    <row r="72" spans="1:7" x14ac:dyDescent="0.2">
      <c r="A72" s="93" t="s">
        <v>71</v>
      </c>
      <c r="B72" s="93"/>
      <c r="C72" s="93"/>
      <c r="D72" s="24">
        <f>D73+D79+D80</f>
        <v>1894</v>
      </c>
      <c r="E72" s="24">
        <f>E73+E79+E80</f>
        <v>3150</v>
      </c>
      <c r="F72" s="24">
        <f t="shared" si="0"/>
        <v>1256</v>
      </c>
      <c r="G72" s="10">
        <f>E72*100/D72-100</f>
        <v>66.314677930306232</v>
      </c>
    </row>
    <row r="73" spans="1:7" x14ac:dyDescent="0.2">
      <c r="A73" s="95" t="s">
        <v>77</v>
      </c>
      <c r="B73" s="6">
        <v>62</v>
      </c>
      <c r="C73" s="11" t="s">
        <v>72</v>
      </c>
      <c r="D73" s="23">
        <f>D75+D77</f>
        <v>1757</v>
      </c>
      <c r="E73" s="23">
        <f>E75+E77</f>
        <v>3018</v>
      </c>
      <c r="F73" s="6">
        <f t="shared" ref="F73:F82" si="4">E73-D73</f>
        <v>1261</v>
      </c>
      <c r="G73" s="7">
        <f t="shared" ref="G73:G82" si="5">E73*100/D73-100</f>
        <v>71.770062606715982</v>
      </c>
    </row>
    <row r="74" spans="1:7" x14ac:dyDescent="0.2">
      <c r="A74" s="95"/>
      <c r="B74" s="6">
        <v>63</v>
      </c>
      <c r="C74" s="11" t="s">
        <v>73</v>
      </c>
      <c r="D74" s="50">
        <f>D76+D78</f>
        <v>10353</v>
      </c>
      <c r="E74" s="50">
        <f>E76+E78</f>
        <v>18773</v>
      </c>
      <c r="F74" s="6">
        <f t="shared" si="4"/>
        <v>8420</v>
      </c>
      <c r="G74" s="7">
        <f t="shared" si="5"/>
        <v>81.329083357480926</v>
      </c>
    </row>
    <row r="75" spans="1:7" x14ac:dyDescent="0.2">
      <c r="A75" s="95"/>
      <c r="B75" s="6">
        <v>64</v>
      </c>
      <c r="C75" s="13" t="s">
        <v>21</v>
      </c>
      <c r="D75" s="23">
        <v>212</v>
      </c>
      <c r="E75" s="23">
        <v>304</v>
      </c>
      <c r="F75" s="6">
        <f t="shared" si="4"/>
        <v>92</v>
      </c>
      <c r="G75" s="7">
        <f t="shared" si="5"/>
        <v>43.396226415094333</v>
      </c>
    </row>
    <row r="76" spans="1:7" ht="14.25" customHeight="1" x14ac:dyDescent="0.2">
      <c r="A76" s="95"/>
      <c r="B76" s="6">
        <v>65</v>
      </c>
      <c r="C76" s="13" t="s">
        <v>20</v>
      </c>
      <c r="D76" s="7">
        <v>3177</v>
      </c>
      <c r="E76" s="7">
        <v>5208</v>
      </c>
      <c r="F76" s="6">
        <f t="shared" si="4"/>
        <v>2031</v>
      </c>
      <c r="G76" s="7">
        <f t="shared" si="5"/>
        <v>63.928234183191677</v>
      </c>
    </row>
    <row r="77" spans="1:7" x14ac:dyDescent="0.2">
      <c r="A77" s="95"/>
      <c r="B77" s="6">
        <v>66</v>
      </c>
      <c r="C77" s="13" t="s">
        <v>22</v>
      </c>
      <c r="D77" s="23">
        <v>1545</v>
      </c>
      <c r="E77" s="23">
        <v>2714</v>
      </c>
      <c r="F77" s="6">
        <f t="shared" si="4"/>
        <v>1169</v>
      </c>
      <c r="G77" s="7">
        <f t="shared" si="5"/>
        <v>75.663430420711961</v>
      </c>
    </row>
    <row r="78" spans="1:7" x14ac:dyDescent="0.2">
      <c r="A78" s="95"/>
      <c r="B78" s="6">
        <v>67</v>
      </c>
      <c r="C78" s="13" t="s">
        <v>20</v>
      </c>
      <c r="D78" s="7">
        <v>7176</v>
      </c>
      <c r="E78" s="7">
        <v>13565</v>
      </c>
      <c r="F78" s="6">
        <f t="shared" si="4"/>
        <v>6389</v>
      </c>
      <c r="G78" s="7">
        <f t="shared" si="5"/>
        <v>89.032887402452616</v>
      </c>
    </row>
    <row r="79" spans="1:7" x14ac:dyDescent="0.2">
      <c r="A79" s="95"/>
      <c r="B79" s="6">
        <v>68</v>
      </c>
      <c r="C79" s="11" t="s">
        <v>74</v>
      </c>
      <c r="D79" s="23">
        <v>69</v>
      </c>
      <c r="E79" s="23">
        <v>57</v>
      </c>
      <c r="F79" s="6">
        <f t="shared" si="4"/>
        <v>-12</v>
      </c>
      <c r="G79" s="7">
        <f t="shared" si="5"/>
        <v>-17.391304347826093</v>
      </c>
    </row>
    <row r="80" spans="1:7" x14ac:dyDescent="0.2">
      <c r="A80" s="95"/>
      <c r="B80" s="6">
        <v>69</v>
      </c>
      <c r="C80" s="11" t="s">
        <v>75</v>
      </c>
      <c r="D80" s="6">
        <v>68</v>
      </c>
      <c r="E80" s="6">
        <v>75</v>
      </c>
      <c r="F80" s="6">
        <f t="shared" si="4"/>
        <v>7</v>
      </c>
      <c r="G80" s="7">
        <f t="shared" si="5"/>
        <v>10.294117647058826</v>
      </c>
    </row>
    <row r="81" spans="1:7" s="28" customFormat="1" x14ac:dyDescent="0.2">
      <c r="A81" s="95"/>
      <c r="B81" s="6">
        <v>70</v>
      </c>
      <c r="C81" s="11" t="s">
        <v>93</v>
      </c>
      <c r="D81" s="6">
        <v>163</v>
      </c>
      <c r="E81" s="6">
        <v>118</v>
      </c>
      <c r="F81" s="6">
        <f t="shared" si="4"/>
        <v>-45</v>
      </c>
      <c r="G81" s="7">
        <f t="shared" si="5"/>
        <v>-27.607361963190186</v>
      </c>
    </row>
    <row r="82" spans="1:7" x14ac:dyDescent="0.2">
      <c r="A82" s="95"/>
      <c r="B82" s="6">
        <v>71</v>
      </c>
      <c r="C82" s="11" t="s">
        <v>76</v>
      </c>
      <c r="D82" s="6">
        <v>2</v>
      </c>
      <c r="E82" s="6">
        <v>0</v>
      </c>
      <c r="F82" s="6">
        <f t="shared" si="4"/>
        <v>-2</v>
      </c>
      <c r="G82" s="7">
        <f t="shared" si="5"/>
        <v>-100</v>
      </c>
    </row>
    <row r="83" spans="1:7" x14ac:dyDescent="0.2">
      <c r="A83" s="2"/>
      <c r="B83" s="48"/>
      <c r="C83" s="4"/>
      <c r="D83" s="4"/>
      <c r="E83" s="4"/>
      <c r="F83" s="4"/>
      <c r="G83" s="4"/>
    </row>
    <row r="84" spans="1:7" x14ac:dyDescent="0.2">
      <c r="A84" s="2"/>
      <c r="B84" s="48"/>
      <c r="D84" s="4"/>
      <c r="E84" s="4"/>
      <c r="F84" s="4"/>
      <c r="G84" s="4"/>
    </row>
    <row r="85" spans="1:7" x14ac:dyDescent="0.2">
      <c r="A85" s="94" t="s">
        <v>90</v>
      </c>
      <c r="B85" s="94"/>
      <c r="C85" s="94"/>
      <c r="D85" s="94"/>
      <c r="E85" s="94"/>
      <c r="F85" s="94"/>
      <c r="G85" s="94"/>
    </row>
    <row r="86" spans="1:7" x14ac:dyDescent="0.2">
      <c r="C86" s="2"/>
      <c r="D86" s="2"/>
      <c r="E86" s="2"/>
      <c r="F86" s="2"/>
      <c r="G86" s="4"/>
    </row>
    <row r="87" spans="1:7" x14ac:dyDescent="0.2">
      <c r="A87" s="94" t="s">
        <v>89</v>
      </c>
      <c r="B87" s="94"/>
      <c r="C87" s="94"/>
      <c r="D87" s="94"/>
      <c r="E87" s="94"/>
      <c r="F87" s="94"/>
      <c r="G87" s="94"/>
    </row>
    <row r="88" spans="1:7" x14ac:dyDescent="0.2">
      <c r="B88" s="14"/>
      <c r="C88" s="2"/>
      <c r="D88" s="2"/>
      <c r="E88" s="2"/>
      <c r="F88" s="2"/>
      <c r="G88" s="14"/>
    </row>
    <row r="89" spans="1:7" x14ac:dyDescent="0.2">
      <c r="A89" s="14"/>
      <c r="B89" s="14"/>
      <c r="C89" s="2"/>
      <c r="D89" s="2"/>
      <c r="E89" s="2"/>
      <c r="F89" s="2"/>
    </row>
    <row r="90" spans="1:7" x14ac:dyDescent="0.2">
      <c r="A90" s="14"/>
      <c r="B90" s="14"/>
      <c r="C90" s="2"/>
      <c r="D90" s="2"/>
      <c r="E90" s="2"/>
      <c r="F90" s="2"/>
    </row>
    <row r="91" spans="1:7" x14ac:dyDescent="0.2">
      <c r="D91" s="14"/>
      <c r="E91" s="14"/>
      <c r="F91" s="14"/>
      <c r="G91" s="14"/>
    </row>
  </sheetData>
  <mergeCells count="23">
    <mergeCell ref="A87:G87"/>
    <mergeCell ref="A61:A64"/>
    <mergeCell ref="A65:C65"/>
    <mergeCell ref="A66:A71"/>
    <mergeCell ref="A72:C72"/>
    <mergeCell ref="A73:A82"/>
    <mergeCell ref="A85:G85"/>
    <mergeCell ref="A43:A60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1"/>
    <mergeCell ref="A42:C42"/>
  </mergeCells>
  <pageMargins left="0.25" right="0.2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="120" zoomScaleNormal="120" workbookViewId="0">
      <selection activeCell="C55" sqref="C55"/>
    </sheetView>
  </sheetViews>
  <sheetFormatPr defaultRowHeight="12.75" x14ac:dyDescent="0.2"/>
  <cols>
    <col min="1" max="2" width="3.85546875" style="1" customWidth="1"/>
    <col min="3" max="3" width="43" style="1" customWidth="1"/>
    <col min="4" max="4" width="10.85546875" style="1" customWidth="1"/>
    <col min="5" max="5" width="10.7109375" style="1" customWidth="1"/>
    <col min="6" max="6" width="9.5703125" style="1" customWidth="1"/>
    <col min="7" max="7" width="14.425781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x14ac:dyDescent="0.2">
      <c r="A1" s="97" t="s">
        <v>86</v>
      </c>
      <c r="B1" s="97"/>
      <c r="C1" s="97"/>
      <c r="D1" s="97"/>
      <c r="E1" s="97"/>
      <c r="F1" s="97"/>
      <c r="G1" s="97"/>
    </row>
    <row r="2" spans="1:9" x14ac:dyDescent="0.2">
      <c r="A2" s="97" t="s">
        <v>88</v>
      </c>
      <c r="B2" s="97"/>
      <c r="C2" s="97"/>
      <c r="D2" s="97"/>
      <c r="E2" s="97"/>
      <c r="F2" s="97"/>
      <c r="G2" s="97"/>
    </row>
    <row r="3" spans="1:9" x14ac:dyDescent="0.2">
      <c r="A3" s="97" t="s">
        <v>110</v>
      </c>
      <c r="B3" s="97"/>
      <c r="C3" s="97"/>
      <c r="D3" s="97"/>
      <c r="E3" s="97"/>
      <c r="F3" s="97"/>
      <c r="G3" s="97"/>
    </row>
    <row r="4" spans="1:9" x14ac:dyDescent="0.2">
      <c r="A4" s="98" t="s">
        <v>111</v>
      </c>
      <c r="B4" s="98"/>
      <c r="C4" s="98"/>
    </row>
    <row r="5" spans="1:9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x14ac:dyDescent="0.2">
      <c r="A6" s="93"/>
      <c r="B6" s="93"/>
      <c r="C6" s="93"/>
      <c r="D6" s="93"/>
      <c r="E6" s="93"/>
      <c r="F6" s="54" t="s">
        <v>2</v>
      </c>
      <c r="G6" s="54" t="s">
        <v>3</v>
      </c>
      <c r="H6" s="4"/>
      <c r="I6" s="4"/>
    </row>
    <row r="7" spans="1:9" x14ac:dyDescent="0.2">
      <c r="A7" s="93" t="s">
        <v>23</v>
      </c>
      <c r="B7" s="93"/>
      <c r="C7" s="93"/>
      <c r="D7" s="54">
        <v>83</v>
      </c>
      <c r="E7" s="54">
        <v>86</v>
      </c>
      <c r="F7" s="54">
        <f>E7-D7</f>
        <v>3</v>
      </c>
      <c r="G7" s="10">
        <f>E7*100/D7-100</f>
        <v>3.6144578313252964</v>
      </c>
      <c r="H7" s="4"/>
      <c r="I7" s="4"/>
    </row>
    <row r="8" spans="1:9" x14ac:dyDescent="0.2">
      <c r="A8" s="92" t="s">
        <v>4</v>
      </c>
      <c r="B8" s="5">
        <v>1</v>
      </c>
      <c r="C8" s="17" t="s">
        <v>24</v>
      </c>
      <c r="D8" s="6"/>
      <c r="E8" s="6"/>
      <c r="F8" s="6"/>
      <c r="G8" s="7"/>
    </row>
    <row r="9" spans="1:9" x14ac:dyDescent="0.2">
      <c r="A9" s="92"/>
      <c r="B9" s="5">
        <v>2</v>
      </c>
      <c r="C9" s="17" t="s">
        <v>25</v>
      </c>
      <c r="D9" s="6">
        <v>42</v>
      </c>
      <c r="E9" s="6">
        <v>42</v>
      </c>
      <c r="F9" s="6">
        <f t="shared" ref="F9:F73" si="0">E9-D9</f>
        <v>0</v>
      </c>
      <c r="G9" s="7">
        <f t="shared" ref="G9:G71" si="1">E9*100/D9-100</f>
        <v>0</v>
      </c>
      <c r="H9" s="14"/>
      <c r="I9" s="14"/>
    </row>
    <row r="10" spans="1:9" ht="18" x14ac:dyDescent="0.2">
      <c r="A10" s="92"/>
      <c r="B10" s="5">
        <v>3</v>
      </c>
      <c r="C10" s="51" t="s">
        <v>31</v>
      </c>
      <c r="D10" s="52"/>
      <c r="E10" s="52"/>
      <c r="F10" s="6"/>
      <c r="G10" s="7"/>
    </row>
    <row r="11" spans="1:9" x14ac:dyDescent="0.2">
      <c r="A11" s="92"/>
      <c r="B11" s="5">
        <v>4</v>
      </c>
      <c r="C11" s="19" t="s">
        <v>26</v>
      </c>
      <c r="D11" s="6">
        <v>1</v>
      </c>
      <c r="E11" s="6">
        <v>1</v>
      </c>
      <c r="F11" s="6">
        <f t="shared" ref="F11:F20" si="2">E11-D11</f>
        <v>0</v>
      </c>
      <c r="G11" s="7">
        <f t="shared" ref="G11:G18" si="3">E11*100/D11-100</f>
        <v>0</v>
      </c>
    </row>
    <row r="12" spans="1:9" x14ac:dyDescent="0.2">
      <c r="A12" s="92"/>
      <c r="B12" s="5">
        <v>5</v>
      </c>
      <c r="C12" s="19" t="s">
        <v>32</v>
      </c>
      <c r="D12" s="6">
        <v>1</v>
      </c>
      <c r="E12" s="6">
        <v>0</v>
      </c>
      <c r="F12" s="6">
        <f t="shared" si="2"/>
        <v>-1</v>
      </c>
      <c r="G12" s="7">
        <f t="shared" si="3"/>
        <v>-100</v>
      </c>
      <c r="H12" s="14"/>
      <c r="I12" s="14"/>
    </row>
    <row r="13" spans="1:9" x14ac:dyDescent="0.2">
      <c r="A13" s="92"/>
      <c r="B13" s="5">
        <v>6</v>
      </c>
      <c r="C13" s="17" t="s">
        <v>33</v>
      </c>
      <c r="D13" s="6">
        <v>24</v>
      </c>
      <c r="E13" s="6">
        <v>30</v>
      </c>
      <c r="F13" s="6">
        <f t="shared" si="2"/>
        <v>6</v>
      </c>
      <c r="G13" s="7">
        <f t="shared" si="3"/>
        <v>25</v>
      </c>
    </row>
    <row r="14" spans="1:9" x14ac:dyDescent="0.2">
      <c r="A14" s="92"/>
      <c r="B14" s="5">
        <v>7</v>
      </c>
      <c r="C14" s="17" t="s">
        <v>34</v>
      </c>
      <c r="D14" s="6"/>
      <c r="E14" s="6"/>
      <c r="F14" s="6"/>
      <c r="G14" s="7"/>
    </row>
    <row r="15" spans="1:9" x14ac:dyDescent="0.2">
      <c r="A15" s="92"/>
      <c r="B15" s="5">
        <v>8</v>
      </c>
      <c r="C15" s="17" t="s">
        <v>35</v>
      </c>
      <c r="D15" s="6">
        <v>4</v>
      </c>
      <c r="E15" s="6">
        <v>5</v>
      </c>
      <c r="F15" s="6">
        <f t="shared" si="2"/>
        <v>1</v>
      </c>
      <c r="G15" s="7">
        <f t="shared" si="3"/>
        <v>25</v>
      </c>
    </row>
    <row r="16" spans="1:9" x14ac:dyDescent="0.2">
      <c r="A16" s="92"/>
      <c r="B16" s="5">
        <v>9</v>
      </c>
      <c r="C16" s="17" t="s">
        <v>36</v>
      </c>
      <c r="D16" s="6">
        <v>2</v>
      </c>
      <c r="E16" s="6">
        <v>0</v>
      </c>
      <c r="F16" s="6">
        <f t="shared" si="2"/>
        <v>-2</v>
      </c>
      <c r="G16" s="7">
        <f t="shared" si="3"/>
        <v>-100</v>
      </c>
    </row>
    <row r="17" spans="1:7" x14ac:dyDescent="0.2">
      <c r="A17" s="92"/>
      <c r="B17" s="5">
        <v>10</v>
      </c>
      <c r="C17" s="17" t="s">
        <v>37</v>
      </c>
      <c r="D17" s="6">
        <v>1</v>
      </c>
      <c r="E17" s="6">
        <v>0</v>
      </c>
      <c r="F17" s="6">
        <f t="shared" si="2"/>
        <v>-1</v>
      </c>
      <c r="G17" s="7">
        <f t="shared" si="3"/>
        <v>-100</v>
      </c>
    </row>
    <row r="18" spans="1:7" ht="15.75" customHeight="1" x14ac:dyDescent="0.2">
      <c r="A18" s="92"/>
      <c r="B18" s="5">
        <v>11</v>
      </c>
      <c r="C18" s="20" t="s">
        <v>91</v>
      </c>
      <c r="D18" s="6">
        <v>8</v>
      </c>
      <c r="E18" s="6">
        <v>5</v>
      </c>
      <c r="F18" s="6">
        <f t="shared" si="2"/>
        <v>-3</v>
      </c>
      <c r="G18" s="7">
        <f t="shared" si="3"/>
        <v>-37.5</v>
      </c>
    </row>
    <row r="19" spans="1:7" ht="18" x14ac:dyDescent="0.2">
      <c r="A19" s="92"/>
      <c r="B19" s="5">
        <v>12</v>
      </c>
      <c r="C19" s="19" t="s">
        <v>38</v>
      </c>
      <c r="D19" s="6"/>
      <c r="E19" s="6"/>
      <c r="F19" s="6"/>
      <c r="G19" s="7"/>
    </row>
    <row r="20" spans="1:7" x14ac:dyDescent="0.2">
      <c r="A20" s="92"/>
      <c r="B20" s="5">
        <v>13</v>
      </c>
      <c r="C20" s="17" t="s">
        <v>27</v>
      </c>
      <c r="D20" s="6">
        <v>0</v>
      </c>
      <c r="E20" s="6">
        <v>3</v>
      </c>
      <c r="F20" s="6">
        <f t="shared" si="2"/>
        <v>3</v>
      </c>
      <c r="G20" s="7" t="s">
        <v>103</v>
      </c>
    </row>
    <row r="21" spans="1:7" x14ac:dyDescent="0.2">
      <c r="A21" s="92"/>
      <c r="B21" s="5">
        <v>14</v>
      </c>
      <c r="C21" s="17" t="s">
        <v>28</v>
      </c>
      <c r="D21" s="6"/>
      <c r="E21" s="6"/>
      <c r="F21" s="6"/>
      <c r="G21" s="7"/>
    </row>
    <row r="22" spans="1:7" x14ac:dyDescent="0.2">
      <c r="A22" s="92"/>
      <c r="B22" s="5">
        <v>15</v>
      </c>
      <c r="C22" s="17" t="s">
        <v>84</v>
      </c>
      <c r="D22" s="6"/>
      <c r="E22" s="6"/>
      <c r="F22" s="6"/>
      <c r="G22" s="7"/>
    </row>
    <row r="23" spans="1:7" x14ac:dyDescent="0.2">
      <c r="A23" s="92"/>
      <c r="B23" s="5">
        <v>16</v>
      </c>
      <c r="C23" s="17" t="s">
        <v>29</v>
      </c>
      <c r="D23" s="6"/>
      <c r="E23" s="6"/>
      <c r="F23" s="6"/>
      <c r="G23" s="7"/>
    </row>
    <row r="24" spans="1:7" ht="18" x14ac:dyDescent="0.2">
      <c r="A24" s="92"/>
      <c r="B24" s="5">
        <v>17</v>
      </c>
      <c r="C24" s="19" t="s">
        <v>30</v>
      </c>
      <c r="D24" s="6"/>
      <c r="E24" s="6"/>
      <c r="F24" s="6"/>
      <c r="G24" s="7"/>
    </row>
    <row r="25" spans="1:7" x14ac:dyDescent="0.2">
      <c r="A25" s="93" t="s">
        <v>39</v>
      </c>
      <c r="B25" s="93"/>
      <c r="C25" s="93"/>
      <c r="D25" s="54">
        <v>70</v>
      </c>
      <c r="E25" s="54">
        <v>67</v>
      </c>
      <c r="F25" s="54">
        <f t="shared" si="0"/>
        <v>-3</v>
      </c>
      <c r="G25" s="10">
        <f t="shared" si="1"/>
        <v>-4.2857142857142918</v>
      </c>
    </row>
    <row r="26" spans="1:7" x14ac:dyDescent="0.2">
      <c r="A26" s="92" t="s">
        <v>85</v>
      </c>
      <c r="B26" s="5">
        <v>18</v>
      </c>
      <c r="C26" s="11" t="s">
        <v>6</v>
      </c>
      <c r="D26" s="21"/>
      <c r="E26" s="6"/>
      <c r="F26" s="6"/>
      <c r="G26" s="7"/>
    </row>
    <row r="27" spans="1:7" x14ac:dyDescent="0.2">
      <c r="A27" s="92"/>
      <c r="B27" s="5">
        <v>19</v>
      </c>
      <c r="C27" s="11" t="s">
        <v>7</v>
      </c>
      <c r="D27" s="6">
        <v>3</v>
      </c>
      <c r="E27" s="6">
        <v>3</v>
      </c>
      <c r="F27" s="6">
        <f t="shared" si="0"/>
        <v>0</v>
      </c>
      <c r="G27" s="7">
        <v>0</v>
      </c>
    </row>
    <row r="28" spans="1:7" x14ac:dyDescent="0.2">
      <c r="A28" s="92"/>
      <c r="B28" s="5">
        <v>20</v>
      </c>
      <c r="C28" s="11" t="s">
        <v>8</v>
      </c>
      <c r="D28" s="6">
        <v>23</v>
      </c>
      <c r="E28" s="6">
        <v>22</v>
      </c>
      <c r="F28" s="6">
        <f t="shared" si="0"/>
        <v>-1</v>
      </c>
      <c r="G28" s="7">
        <f t="shared" si="1"/>
        <v>-4.3478260869565162</v>
      </c>
    </row>
    <row r="29" spans="1:7" x14ac:dyDescent="0.2">
      <c r="A29" s="92"/>
      <c r="B29" s="5">
        <v>21</v>
      </c>
      <c r="C29" s="11" t="s">
        <v>9</v>
      </c>
      <c r="D29" s="6">
        <v>8</v>
      </c>
      <c r="E29" s="6">
        <v>9</v>
      </c>
      <c r="F29" s="6">
        <f t="shared" si="0"/>
        <v>1</v>
      </c>
      <c r="G29" s="7">
        <f t="shared" si="1"/>
        <v>12.5</v>
      </c>
    </row>
    <row r="30" spans="1:7" x14ac:dyDescent="0.2">
      <c r="A30" s="92"/>
      <c r="B30" s="5">
        <v>22</v>
      </c>
      <c r="C30" s="11" t="s">
        <v>10</v>
      </c>
      <c r="D30" s="6">
        <v>36</v>
      </c>
      <c r="E30" s="6">
        <v>33</v>
      </c>
      <c r="F30" s="6">
        <f t="shared" si="0"/>
        <v>-3</v>
      </c>
      <c r="G30" s="7">
        <f t="shared" si="1"/>
        <v>-8.3333333333333286</v>
      </c>
    </row>
    <row r="31" spans="1:7" x14ac:dyDescent="0.2">
      <c r="A31" s="92"/>
      <c r="B31" s="5">
        <v>23</v>
      </c>
      <c r="C31" s="11" t="s">
        <v>40</v>
      </c>
      <c r="D31" s="6">
        <v>11</v>
      </c>
      <c r="E31" s="6">
        <v>6</v>
      </c>
      <c r="F31" s="6">
        <f t="shared" si="0"/>
        <v>-5</v>
      </c>
      <c r="G31" s="7">
        <f t="shared" si="1"/>
        <v>-45.454545454545453</v>
      </c>
    </row>
    <row r="32" spans="1:7" x14ac:dyDescent="0.2">
      <c r="A32" s="92"/>
      <c r="B32" s="5">
        <v>24</v>
      </c>
      <c r="C32" s="11" t="s">
        <v>43</v>
      </c>
      <c r="D32" s="6">
        <v>3</v>
      </c>
      <c r="E32" s="6">
        <v>6</v>
      </c>
      <c r="F32" s="6">
        <f t="shared" si="0"/>
        <v>3</v>
      </c>
      <c r="G32" s="7">
        <f t="shared" si="1"/>
        <v>100</v>
      </c>
    </row>
    <row r="33" spans="1:7" x14ac:dyDescent="0.2">
      <c r="A33" s="92"/>
      <c r="B33" s="5">
        <v>25</v>
      </c>
      <c r="C33" s="11" t="s">
        <v>42</v>
      </c>
      <c r="D33" s="6">
        <v>26</v>
      </c>
      <c r="E33" s="6">
        <v>24</v>
      </c>
      <c r="F33" s="6">
        <f t="shared" si="0"/>
        <v>-2</v>
      </c>
      <c r="G33" s="7">
        <f t="shared" si="1"/>
        <v>-7.6923076923076934</v>
      </c>
    </row>
    <row r="34" spans="1:7" x14ac:dyDescent="0.2">
      <c r="A34" s="92"/>
      <c r="B34" s="5">
        <v>26</v>
      </c>
      <c r="C34" s="11" t="s">
        <v>44</v>
      </c>
      <c r="D34" s="6">
        <v>17</v>
      </c>
      <c r="E34" s="6">
        <v>22</v>
      </c>
      <c r="F34" s="6">
        <f t="shared" si="0"/>
        <v>5</v>
      </c>
      <c r="G34" s="7">
        <f t="shared" si="1"/>
        <v>29.411764705882348</v>
      </c>
    </row>
    <row r="35" spans="1:7" x14ac:dyDescent="0.2">
      <c r="A35" s="92"/>
      <c r="B35" s="5">
        <v>27</v>
      </c>
      <c r="C35" s="11" t="s">
        <v>41</v>
      </c>
      <c r="D35" s="6">
        <v>11</v>
      </c>
      <c r="E35" s="6">
        <v>6</v>
      </c>
      <c r="F35" s="6">
        <f t="shared" si="0"/>
        <v>-5</v>
      </c>
      <c r="G35" s="7">
        <f t="shared" si="1"/>
        <v>-45.454545454545453</v>
      </c>
    </row>
    <row r="36" spans="1:7" ht="14.25" customHeight="1" x14ac:dyDescent="0.2">
      <c r="A36" s="92"/>
      <c r="B36" s="5">
        <v>28</v>
      </c>
      <c r="C36" s="11" t="s">
        <v>50</v>
      </c>
      <c r="D36" s="6">
        <v>2</v>
      </c>
      <c r="E36" s="6">
        <v>3</v>
      </c>
      <c r="F36" s="6">
        <f t="shared" si="0"/>
        <v>1</v>
      </c>
      <c r="G36" s="7">
        <f t="shared" si="1"/>
        <v>50</v>
      </c>
    </row>
    <row r="37" spans="1:7" x14ac:dyDescent="0.2">
      <c r="A37" s="92"/>
      <c r="B37" s="5">
        <v>29</v>
      </c>
      <c r="C37" s="11" t="s">
        <v>112</v>
      </c>
      <c r="D37" s="6">
        <v>1</v>
      </c>
      <c r="E37" s="6">
        <v>11</v>
      </c>
      <c r="F37" s="6">
        <f t="shared" si="0"/>
        <v>10</v>
      </c>
      <c r="G37" s="7">
        <f t="shared" si="1"/>
        <v>1000</v>
      </c>
    </row>
    <row r="38" spans="1:7" x14ac:dyDescent="0.2">
      <c r="A38" s="92"/>
      <c r="B38" s="5">
        <v>30</v>
      </c>
      <c r="C38" s="11" t="s">
        <v>45</v>
      </c>
      <c r="D38" s="6">
        <v>44</v>
      </c>
      <c r="E38" s="6">
        <v>34</v>
      </c>
      <c r="F38" s="6">
        <f t="shared" si="0"/>
        <v>-10</v>
      </c>
      <c r="G38" s="7">
        <f t="shared" si="1"/>
        <v>-22.727272727272734</v>
      </c>
    </row>
    <row r="39" spans="1:7" x14ac:dyDescent="0.2">
      <c r="A39" s="92"/>
      <c r="B39" s="5">
        <v>31</v>
      </c>
      <c r="C39" s="11" t="s">
        <v>46</v>
      </c>
      <c r="D39" s="6">
        <v>7</v>
      </c>
      <c r="E39" s="6">
        <v>8</v>
      </c>
      <c r="F39" s="6">
        <f t="shared" si="0"/>
        <v>1</v>
      </c>
      <c r="G39" s="7">
        <f t="shared" si="1"/>
        <v>14.285714285714292</v>
      </c>
    </row>
    <row r="40" spans="1:7" x14ac:dyDescent="0.2">
      <c r="A40" s="92"/>
      <c r="B40" s="5">
        <v>32</v>
      </c>
      <c r="C40" s="11" t="s">
        <v>47</v>
      </c>
      <c r="D40" s="6">
        <v>3</v>
      </c>
      <c r="E40" s="6">
        <v>3</v>
      </c>
      <c r="F40" s="6">
        <f t="shared" si="0"/>
        <v>0</v>
      </c>
      <c r="G40" s="7">
        <f t="shared" si="1"/>
        <v>0</v>
      </c>
    </row>
    <row r="41" spans="1:7" x14ac:dyDescent="0.2">
      <c r="A41" s="92"/>
      <c r="B41" s="5">
        <v>33</v>
      </c>
      <c r="C41" s="11" t="s">
        <v>48</v>
      </c>
      <c r="D41" s="6">
        <v>10</v>
      </c>
      <c r="E41" s="6">
        <v>7</v>
      </c>
      <c r="F41" s="6">
        <f t="shared" si="0"/>
        <v>-3</v>
      </c>
      <c r="G41" s="7">
        <f t="shared" si="1"/>
        <v>-30</v>
      </c>
    </row>
    <row r="42" spans="1:7" x14ac:dyDescent="0.2">
      <c r="A42" s="92"/>
      <c r="B42" s="5">
        <v>34</v>
      </c>
      <c r="C42" s="11" t="s">
        <v>49</v>
      </c>
      <c r="D42" s="6">
        <v>31</v>
      </c>
      <c r="E42" s="6">
        <v>40</v>
      </c>
      <c r="F42" s="6">
        <f t="shared" si="0"/>
        <v>9</v>
      </c>
      <c r="G42" s="7">
        <f t="shared" si="1"/>
        <v>29.032258064516128</v>
      </c>
    </row>
    <row r="43" spans="1:7" x14ac:dyDescent="0.2">
      <c r="A43" s="102" t="s">
        <v>51</v>
      </c>
      <c r="B43" s="103"/>
      <c r="C43" s="103"/>
      <c r="D43" s="54">
        <v>83</v>
      </c>
      <c r="E43" s="54">
        <v>86</v>
      </c>
      <c r="F43" s="54">
        <f t="shared" si="0"/>
        <v>3</v>
      </c>
      <c r="G43" s="10">
        <f t="shared" si="1"/>
        <v>3.6144578313252964</v>
      </c>
    </row>
    <row r="44" spans="1:7" x14ac:dyDescent="0.2">
      <c r="A44" s="107"/>
      <c r="B44" s="5">
        <v>35</v>
      </c>
      <c r="C44" s="11" t="s">
        <v>52</v>
      </c>
      <c r="D44" s="6">
        <v>13</v>
      </c>
      <c r="E44" s="6">
        <v>19</v>
      </c>
      <c r="F44" s="6">
        <f t="shared" si="0"/>
        <v>6</v>
      </c>
      <c r="G44" s="7">
        <f t="shared" si="1"/>
        <v>46.15384615384616</v>
      </c>
    </row>
    <row r="45" spans="1:7" x14ac:dyDescent="0.2">
      <c r="A45" s="108"/>
      <c r="B45" s="5">
        <v>36</v>
      </c>
      <c r="C45" s="11" t="s">
        <v>53</v>
      </c>
      <c r="D45" s="6">
        <v>10</v>
      </c>
      <c r="E45" s="6">
        <v>10</v>
      </c>
      <c r="F45" s="6">
        <f t="shared" si="0"/>
        <v>0</v>
      </c>
      <c r="G45" s="7">
        <f t="shared" si="1"/>
        <v>0</v>
      </c>
    </row>
    <row r="46" spans="1:7" x14ac:dyDescent="0.2">
      <c r="A46" s="108"/>
      <c r="B46" s="5">
        <v>37</v>
      </c>
      <c r="C46" s="11" t="s">
        <v>54</v>
      </c>
      <c r="D46" s="6">
        <v>26</v>
      </c>
      <c r="E46" s="6">
        <v>26</v>
      </c>
      <c r="F46" s="6">
        <f t="shared" si="0"/>
        <v>0</v>
      </c>
      <c r="G46" s="7">
        <f t="shared" si="1"/>
        <v>0</v>
      </c>
    </row>
    <row r="47" spans="1:7" x14ac:dyDescent="0.2">
      <c r="A47" s="108"/>
      <c r="B47" s="5">
        <v>38</v>
      </c>
      <c r="C47" s="11" t="s">
        <v>55</v>
      </c>
      <c r="D47" s="6">
        <v>34</v>
      </c>
      <c r="E47" s="6">
        <v>31</v>
      </c>
      <c r="F47" s="6">
        <f t="shared" si="0"/>
        <v>-3</v>
      </c>
      <c r="G47" s="7">
        <f t="shared" si="1"/>
        <v>-8.8235294117647101</v>
      </c>
    </row>
    <row r="48" spans="1:7" x14ac:dyDescent="0.2">
      <c r="A48" s="108"/>
      <c r="B48" s="5">
        <v>39</v>
      </c>
      <c r="C48" s="12" t="s">
        <v>56</v>
      </c>
      <c r="D48" s="6">
        <v>10</v>
      </c>
      <c r="E48" s="6">
        <v>21</v>
      </c>
      <c r="F48" s="6">
        <f t="shared" si="0"/>
        <v>11</v>
      </c>
      <c r="G48" s="7">
        <f t="shared" si="1"/>
        <v>110</v>
      </c>
    </row>
    <row r="49" spans="1:10" x14ac:dyDescent="0.2">
      <c r="A49" s="108"/>
      <c r="B49" s="5">
        <v>40</v>
      </c>
      <c r="C49" s="11" t="s">
        <v>57</v>
      </c>
      <c r="D49" s="6">
        <v>21</v>
      </c>
      <c r="E49" s="6">
        <v>20</v>
      </c>
      <c r="F49" s="6">
        <f t="shared" si="0"/>
        <v>-1</v>
      </c>
      <c r="G49" s="7">
        <f t="shared" si="1"/>
        <v>-4.7619047619047592</v>
      </c>
    </row>
    <row r="50" spans="1:10" x14ac:dyDescent="0.2">
      <c r="A50" s="108"/>
      <c r="B50" s="5">
        <v>41</v>
      </c>
      <c r="C50" s="11" t="s">
        <v>58</v>
      </c>
      <c r="D50" s="6">
        <v>12</v>
      </c>
      <c r="E50" s="6">
        <v>11</v>
      </c>
      <c r="F50" s="6">
        <f t="shared" si="0"/>
        <v>-1</v>
      </c>
      <c r="G50" s="7">
        <f t="shared" si="1"/>
        <v>-8.3333333333333286</v>
      </c>
    </row>
    <row r="51" spans="1:10" x14ac:dyDescent="0.2">
      <c r="A51" s="108"/>
      <c r="B51" s="5">
        <v>42</v>
      </c>
      <c r="C51" s="11" t="s">
        <v>59</v>
      </c>
      <c r="D51" s="6">
        <v>40</v>
      </c>
      <c r="E51" s="6">
        <v>34</v>
      </c>
      <c r="F51" s="6">
        <f t="shared" si="0"/>
        <v>-6</v>
      </c>
      <c r="G51" s="7">
        <f t="shared" si="1"/>
        <v>-15</v>
      </c>
      <c r="J51" s="1" t="s">
        <v>101</v>
      </c>
    </row>
    <row r="52" spans="1:10" x14ac:dyDescent="0.2">
      <c r="A52" s="108"/>
      <c r="B52" s="5">
        <v>43</v>
      </c>
      <c r="C52" s="11" t="s">
        <v>12</v>
      </c>
      <c r="D52" s="6">
        <v>10</v>
      </c>
      <c r="E52" s="6">
        <v>3</v>
      </c>
      <c r="F52" s="6">
        <f t="shared" si="0"/>
        <v>-7</v>
      </c>
      <c r="G52" s="7">
        <f t="shared" si="1"/>
        <v>-70</v>
      </c>
    </row>
    <row r="53" spans="1:10" x14ac:dyDescent="0.2">
      <c r="A53" s="108"/>
      <c r="B53" s="5">
        <v>44</v>
      </c>
      <c r="C53" s="11" t="s">
        <v>13</v>
      </c>
      <c r="D53" s="6">
        <v>55</v>
      </c>
      <c r="E53" s="6">
        <v>49</v>
      </c>
      <c r="F53" s="6">
        <f t="shared" si="0"/>
        <v>-6</v>
      </c>
      <c r="G53" s="7">
        <f t="shared" si="1"/>
        <v>-10.909090909090907</v>
      </c>
    </row>
    <row r="54" spans="1:10" x14ac:dyDescent="0.2">
      <c r="A54" s="108"/>
      <c r="B54" s="5">
        <v>45</v>
      </c>
      <c r="C54" s="11" t="s">
        <v>92</v>
      </c>
      <c r="D54" s="53">
        <v>1020.9</v>
      </c>
      <c r="E54" s="7">
        <v>643.20000000000005</v>
      </c>
      <c r="F54" s="6">
        <f t="shared" si="0"/>
        <v>-377.69999999999993</v>
      </c>
      <c r="G54" s="7">
        <f t="shared" si="1"/>
        <v>-36.996767558037014</v>
      </c>
    </row>
    <row r="55" spans="1:10" x14ac:dyDescent="0.2">
      <c r="A55" s="108"/>
      <c r="B55" s="5">
        <v>46</v>
      </c>
      <c r="C55" s="11" t="s">
        <v>60</v>
      </c>
      <c r="D55" s="7">
        <v>11.7</v>
      </c>
      <c r="E55" s="7">
        <v>186.7</v>
      </c>
      <c r="F55" s="6">
        <f t="shared" si="0"/>
        <v>175</v>
      </c>
      <c r="G55" s="7">
        <f t="shared" si="1"/>
        <v>1495.7264957264958</v>
      </c>
    </row>
    <row r="56" spans="1:10" x14ac:dyDescent="0.2">
      <c r="A56" s="108"/>
      <c r="B56" s="5">
        <v>47</v>
      </c>
      <c r="C56" s="11" t="s">
        <v>61</v>
      </c>
      <c r="D56" s="6">
        <v>13</v>
      </c>
      <c r="E56" s="6">
        <v>24</v>
      </c>
      <c r="F56" s="6">
        <f t="shared" si="0"/>
        <v>11</v>
      </c>
      <c r="G56" s="7">
        <f t="shared" si="1"/>
        <v>84.615384615384613</v>
      </c>
    </row>
    <row r="57" spans="1:10" x14ac:dyDescent="0.2">
      <c r="A57" s="108"/>
      <c r="B57" s="5">
        <v>48</v>
      </c>
      <c r="C57" s="11" t="s">
        <v>62</v>
      </c>
      <c r="D57" s="7">
        <v>31.6</v>
      </c>
      <c r="E57" s="7">
        <v>53.8</v>
      </c>
      <c r="F57" s="6">
        <f t="shared" si="0"/>
        <v>22.199999999999996</v>
      </c>
      <c r="G57" s="7">
        <f t="shared" si="1"/>
        <v>70.25316455696202</v>
      </c>
    </row>
    <row r="58" spans="1:10" x14ac:dyDescent="0.2">
      <c r="A58" s="108"/>
      <c r="B58" s="5">
        <v>49</v>
      </c>
      <c r="C58" s="11" t="s">
        <v>14</v>
      </c>
      <c r="D58" s="6">
        <v>16</v>
      </c>
      <c r="E58" s="6">
        <v>11</v>
      </c>
      <c r="F58" s="6">
        <f t="shared" si="0"/>
        <v>-5</v>
      </c>
      <c r="G58" s="7">
        <f t="shared" si="1"/>
        <v>-31.25</v>
      </c>
    </row>
    <row r="59" spans="1:10" x14ac:dyDescent="0.2">
      <c r="A59" s="108"/>
      <c r="B59" s="5">
        <v>50</v>
      </c>
      <c r="C59" s="11" t="s">
        <v>15</v>
      </c>
      <c r="D59" s="6">
        <v>4</v>
      </c>
      <c r="E59" s="6">
        <v>12</v>
      </c>
      <c r="F59" s="6">
        <f t="shared" si="0"/>
        <v>8</v>
      </c>
      <c r="G59" s="7">
        <f t="shared" si="1"/>
        <v>200</v>
      </c>
    </row>
    <row r="60" spans="1:10" x14ac:dyDescent="0.2">
      <c r="A60" s="108"/>
      <c r="B60" s="5">
        <v>51</v>
      </c>
      <c r="C60" s="11" t="s">
        <v>16</v>
      </c>
      <c r="D60" s="6">
        <v>63</v>
      </c>
      <c r="E60" s="6">
        <v>70</v>
      </c>
      <c r="F60" s="6">
        <f t="shared" si="0"/>
        <v>7</v>
      </c>
      <c r="G60" s="7">
        <f t="shared" si="1"/>
        <v>11.111111111111114</v>
      </c>
    </row>
    <row r="61" spans="1:10" x14ac:dyDescent="0.2">
      <c r="A61" s="109"/>
      <c r="B61" s="5">
        <v>52</v>
      </c>
      <c r="C61" s="11" t="s">
        <v>17</v>
      </c>
      <c r="D61" s="6">
        <v>8</v>
      </c>
      <c r="E61" s="6">
        <v>28</v>
      </c>
      <c r="F61" s="6">
        <f t="shared" si="0"/>
        <v>20</v>
      </c>
      <c r="G61" s="7">
        <f t="shared" si="1"/>
        <v>250</v>
      </c>
    </row>
    <row r="62" spans="1:10" x14ac:dyDescent="0.2">
      <c r="A62" s="92" t="s">
        <v>63</v>
      </c>
      <c r="B62" s="5">
        <v>53</v>
      </c>
      <c r="C62" s="11" t="s">
        <v>64</v>
      </c>
      <c r="D62" s="6">
        <v>2</v>
      </c>
      <c r="E62" s="6">
        <v>0</v>
      </c>
      <c r="F62" s="6">
        <f t="shared" si="0"/>
        <v>-2</v>
      </c>
      <c r="G62" s="7">
        <f t="shared" si="1"/>
        <v>-100</v>
      </c>
    </row>
    <row r="63" spans="1:10" x14ac:dyDescent="0.2">
      <c r="A63" s="92"/>
      <c r="B63" s="5">
        <v>54</v>
      </c>
      <c r="C63" s="11" t="s">
        <v>65</v>
      </c>
      <c r="D63" s="6">
        <v>3</v>
      </c>
      <c r="E63" s="6">
        <v>8</v>
      </c>
      <c r="F63" s="6">
        <f t="shared" si="0"/>
        <v>5</v>
      </c>
      <c r="G63" s="7">
        <f t="shared" si="1"/>
        <v>166.66666666666669</v>
      </c>
    </row>
    <row r="64" spans="1:10" x14ac:dyDescent="0.2">
      <c r="A64" s="92"/>
      <c r="B64" s="5">
        <v>55</v>
      </c>
      <c r="C64" s="11" t="s">
        <v>66</v>
      </c>
      <c r="D64" s="6">
        <v>29</v>
      </c>
      <c r="E64" s="6">
        <v>24</v>
      </c>
      <c r="F64" s="6">
        <f t="shared" si="0"/>
        <v>-5</v>
      </c>
      <c r="G64" s="7">
        <f t="shared" si="1"/>
        <v>-17.241379310344826</v>
      </c>
    </row>
    <row r="65" spans="1:7" x14ac:dyDescent="0.2">
      <c r="A65" s="92"/>
      <c r="B65" s="5">
        <v>56</v>
      </c>
      <c r="C65" s="11" t="s">
        <v>67</v>
      </c>
      <c r="D65" s="6">
        <v>49</v>
      </c>
      <c r="E65" s="6">
        <v>54</v>
      </c>
      <c r="F65" s="6">
        <f t="shared" si="0"/>
        <v>5</v>
      </c>
      <c r="G65" s="7">
        <f t="shared" si="1"/>
        <v>10.204081632653057</v>
      </c>
    </row>
    <row r="66" spans="1:7" x14ac:dyDescent="0.2">
      <c r="A66" s="93" t="s">
        <v>68</v>
      </c>
      <c r="B66" s="93"/>
      <c r="C66" s="93"/>
      <c r="D66" s="54">
        <f>SUM(D67:D72)</f>
        <v>805</v>
      </c>
      <c r="E66" s="54">
        <f>SUM(E67:E72)</f>
        <v>857</v>
      </c>
      <c r="F66" s="54">
        <f t="shared" si="0"/>
        <v>52</v>
      </c>
      <c r="G66" s="10">
        <f t="shared" si="1"/>
        <v>6.4596273291925428</v>
      </c>
    </row>
    <row r="67" spans="1:7" x14ac:dyDescent="0.2">
      <c r="A67" s="92" t="s">
        <v>78</v>
      </c>
      <c r="B67" s="6">
        <v>57</v>
      </c>
      <c r="C67" s="13" t="s">
        <v>94</v>
      </c>
      <c r="D67" s="6">
        <v>119</v>
      </c>
      <c r="E67" s="6">
        <v>121</v>
      </c>
      <c r="F67" s="6">
        <f t="shared" si="0"/>
        <v>2</v>
      </c>
      <c r="G67" s="7">
        <f t="shared" si="1"/>
        <v>1.6806722689075571</v>
      </c>
    </row>
    <row r="68" spans="1:7" x14ac:dyDescent="0.2">
      <c r="A68" s="92"/>
      <c r="B68" s="5">
        <v>58</v>
      </c>
      <c r="C68" s="13" t="s">
        <v>18</v>
      </c>
      <c r="D68" s="6">
        <v>251</v>
      </c>
      <c r="E68" s="6">
        <v>267</v>
      </c>
      <c r="F68" s="6">
        <f t="shared" si="0"/>
        <v>16</v>
      </c>
      <c r="G68" s="7">
        <f t="shared" si="1"/>
        <v>6.3745019920318668</v>
      </c>
    </row>
    <row r="69" spans="1:7" x14ac:dyDescent="0.2">
      <c r="A69" s="92"/>
      <c r="B69" s="5">
        <v>59</v>
      </c>
      <c r="C69" s="13" t="s">
        <v>19</v>
      </c>
      <c r="D69" s="6">
        <v>406</v>
      </c>
      <c r="E69" s="6">
        <v>409</v>
      </c>
      <c r="F69" s="6">
        <f t="shared" si="0"/>
        <v>3</v>
      </c>
      <c r="G69" s="7">
        <f t="shared" si="1"/>
        <v>0.73891625615763701</v>
      </c>
    </row>
    <row r="70" spans="1:7" x14ac:dyDescent="0.2">
      <c r="A70" s="92"/>
      <c r="B70" s="5">
        <v>60</v>
      </c>
      <c r="C70" s="13" t="s">
        <v>69</v>
      </c>
      <c r="D70" s="6">
        <v>19</v>
      </c>
      <c r="E70" s="6">
        <v>12</v>
      </c>
      <c r="F70" s="6">
        <f t="shared" si="0"/>
        <v>-7</v>
      </c>
      <c r="G70" s="7">
        <f t="shared" si="1"/>
        <v>-36.842105263157897</v>
      </c>
    </row>
    <row r="71" spans="1:7" x14ac:dyDescent="0.2">
      <c r="A71" s="92"/>
      <c r="B71" s="5">
        <v>61</v>
      </c>
      <c r="C71" s="13" t="s">
        <v>5</v>
      </c>
      <c r="D71" s="6">
        <v>10</v>
      </c>
      <c r="E71" s="6">
        <v>10</v>
      </c>
      <c r="F71" s="6">
        <f t="shared" si="0"/>
        <v>0</v>
      </c>
      <c r="G71" s="7">
        <f t="shared" si="1"/>
        <v>0</v>
      </c>
    </row>
    <row r="72" spans="1:7" x14ac:dyDescent="0.2">
      <c r="A72" s="92"/>
      <c r="B72" s="5">
        <v>62</v>
      </c>
      <c r="C72" s="13" t="s">
        <v>70</v>
      </c>
      <c r="D72" s="6">
        <v>0</v>
      </c>
      <c r="E72" s="6">
        <v>38</v>
      </c>
      <c r="F72" s="6">
        <f t="shared" si="0"/>
        <v>38</v>
      </c>
      <c r="G72" s="7" t="s">
        <v>113</v>
      </c>
    </row>
    <row r="73" spans="1:7" x14ac:dyDescent="0.2">
      <c r="A73" s="93" t="s">
        <v>71</v>
      </c>
      <c r="B73" s="93"/>
      <c r="C73" s="93"/>
      <c r="D73" s="24">
        <f>D74+D80+D81</f>
        <v>2628</v>
      </c>
      <c r="E73" s="24">
        <f>E74+E80+E81</f>
        <v>4276</v>
      </c>
      <c r="F73" s="24">
        <f t="shared" si="0"/>
        <v>1648</v>
      </c>
      <c r="G73" s="10">
        <f>E73*100/D73-100</f>
        <v>62.709284627092842</v>
      </c>
    </row>
    <row r="74" spans="1:7" x14ac:dyDescent="0.2">
      <c r="A74" s="95" t="s">
        <v>77</v>
      </c>
      <c r="B74" s="6">
        <v>63</v>
      </c>
      <c r="C74" s="11" t="s">
        <v>72</v>
      </c>
      <c r="D74" s="23">
        <f>D76+D78</f>
        <v>2453</v>
      </c>
      <c r="E74" s="23">
        <f>E76+E78</f>
        <v>4119</v>
      </c>
      <c r="F74" s="6">
        <f t="shared" ref="F74:F83" si="4">E74-D74</f>
        <v>1666</v>
      </c>
      <c r="G74" s="7">
        <f t="shared" ref="G74:G83" si="5">E74*100/D74-100</f>
        <v>67.916836526701985</v>
      </c>
    </row>
    <row r="75" spans="1:7" x14ac:dyDescent="0.2">
      <c r="A75" s="95"/>
      <c r="B75" s="6">
        <v>64</v>
      </c>
      <c r="C75" s="11" t="s">
        <v>73</v>
      </c>
      <c r="D75" s="50">
        <f>D77+D79</f>
        <v>14062</v>
      </c>
      <c r="E75" s="50">
        <f>E77+E79</f>
        <v>24560.5</v>
      </c>
      <c r="F75" s="6">
        <f t="shared" si="4"/>
        <v>10498.5</v>
      </c>
      <c r="G75" s="7">
        <f t="shared" si="5"/>
        <v>74.658654529938843</v>
      </c>
    </row>
    <row r="76" spans="1:7" x14ac:dyDescent="0.2">
      <c r="A76" s="95"/>
      <c r="B76" s="6">
        <v>65</v>
      </c>
      <c r="C76" s="13" t="s">
        <v>21</v>
      </c>
      <c r="D76" s="23">
        <v>444</v>
      </c>
      <c r="E76" s="23">
        <v>552</v>
      </c>
      <c r="F76" s="6">
        <f t="shared" si="4"/>
        <v>108</v>
      </c>
      <c r="G76" s="7">
        <f t="shared" si="5"/>
        <v>24.324324324324323</v>
      </c>
    </row>
    <row r="77" spans="1:7" x14ac:dyDescent="0.2">
      <c r="A77" s="95"/>
      <c r="B77" s="6">
        <v>66</v>
      </c>
      <c r="C77" s="13" t="s">
        <v>20</v>
      </c>
      <c r="D77" s="7">
        <v>4692</v>
      </c>
      <c r="E77" s="7">
        <v>6730</v>
      </c>
      <c r="F77" s="6">
        <f t="shared" si="4"/>
        <v>2038</v>
      </c>
      <c r="G77" s="7">
        <f t="shared" si="5"/>
        <v>43.435635123614674</v>
      </c>
    </row>
    <row r="78" spans="1:7" x14ac:dyDescent="0.2">
      <c r="A78" s="95"/>
      <c r="B78" s="6">
        <v>67</v>
      </c>
      <c r="C78" s="13" t="s">
        <v>22</v>
      </c>
      <c r="D78" s="23">
        <v>2009</v>
      </c>
      <c r="E78" s="23">
        <v>3567</v>
      </c>
      <c r="F78" s="6">
        <f t="shared" si="4"/>
        <v>1558</v>
      </c>
      <c r="G78" s="7">
        <f t="shared" si="5"/>
        <v>77.551020408163254</v>
      </c>
    </row>
    <row r="79" spans="1:7" x14ac:dyDescent="0.2">
      <c r="A79" s="95"/>
      <c r="B79" s="6">
        <v>68</v>
      </c>
      <c r="C79" s="13" t="s">
        <v>20</v>
      </c>
      <c r="D79" s="7">
        <v>9370</v>
      </c>
      <c r="E79" s="7">
        <v>17830.5</v>
      </c>
      <c r="F79" s="6">
        <f t="shared" si="4"/>
        <v>8460.5</v>
      </c>
      <c r="G79" s="7">
        <f t="shared" si="5"/>
        <v>90.293489861259332</v>
      </c>
    </row>
    <row r="80" spans="1:7" x14ac:dyDescent="0.2">
      <c r="A80" s="95"/>
      <c r="B80" s="6">
        <v>69</v>
      </c>
      <c r="C80" s="11" t="s">
        <v>74</v>
      </c>
      <c r="D80" s="23">
        <v>85</v>
      </c>
      <c r="E80" s="23">
        <v>65</v>
      </c>
      <c r="F80" s="6">
        <f t="shared" si="4"/>
        <v>-20</v>
      </c>
      <c r="G80" s="7">
        <f t="shared" si="5"/>
        <v>-23.529411764705884</v>
      </c>
    </row>
    <row r="81" spans="1:7" x14ac:dyDescent="0.2">
      <c r="A81" s="95"/>
      <c r="B81" s="6">
        <v>70</v>
      </c>
      <c r="C81" s="11" t="s">
        <v>75</v>
      </c>
      <c r="D81" s="6">
        <v>90</v>
      </c>
      <c r="E81" s="6">
        <v>92</v>
      </c>
      <c r="F81" s="6">
        <f t="shared" si="4"/>
        <v>2</v>
      </c>
      <c r="G81" s="7">
        <f t="shared" si="5"/>
        <v>2.2222222222222285</v>
      </c>
    </row>
    <row r="82" spans="1:7" x14ac:dyDescent="0.2">
      <c r="A82" s="95"/>
      <c r="B82" s="6">
        <v>71</v>
      </c>
      <c r="C82" s="11" t="s">
        <v>93</v>
      </c>
      <c r="D82" s="6">
        <v>774</v>
      </c>
      <c r="E82" s="6">
        <v>426</v>
      </c>
      <c r="F82" s="6">
        <f t="shared" si="4"/>
        <v>-348</v>
      </c>
      <c r="G82" s="7">
        <f t="shared" si="5"/>
        <v>-44.961240310077521</v>
      </c>
    </row>
    <row r="83" spans="1:7" x14ac:dyDescent="0.2">
      <c r="A83" s="95"/>
      <c r="B83" s="6">
        <v>72</v>
      </c>
      <c r="C83" s="11" t="s">
        <v>76</v>
      </c>
      <c r="D83" s="6">
        <v>7</v>
      </c>
      <c r="E83" s="6">
        <v>0</v>
      </c>
      <c r="F83" s="6">
        <f t="shared" si="4"/>
        <v>-7</v>
      </c>
      <c r="G83" s="7">
        <f t="shared" si="5"/>
        <v>-100</v>
      </c>
    </row>
    <row r="84" spans="1:7" x14ac:dyDescent="0.2">
      <c r="A84" s="2"/>
      <c r="B84" s="55"/>
      <c r="C84" s="4"/>
      <c r="D84" s="4"/>
      <c r="E84" s="4"/>
      <c r="F84" s="4"/>
      <c r="G84" s="4"/>
    </row>
    <row r="85" spans="1:7" x14ac:dyDescent="0.2">
      <c r="A85" s="2"/>
      <c r="B85" s="55"/>
      <c r="D85" s="4"/>
      <c r="E85" s="4"/>
      <c r="F85" s="4"/>
      <c r="G85" s="4"/>
    </row>
    <row r="86" spans="1:7" x14ac:dyDescent="0.2">
      <c r="A86" s="94" t="s">
        <v>90</v>
      </c>
      <c r="B86" s="94"/>
      <c r="C86" s="94"/>
      <c r="D86" s="94"/>
      <c r="E86" s="94"/>
      <c r="F86" s="94"/>
      <c r="G86" s="94"/>
    </row>
    <row r="87" spans="1:7" x14ac:dyDescent="0.2">
      <c r="C87" s="2"/>
      <c r="D87" s="2"/>
      <c r="E87" s="2"/>
      <c r="F87" s="2"/>
      <c r="G87" s="4"/>
    </row>
    <row r="88" spans="1:7" x14ac:dyDescent="0.2">
      <c r="A88" s="94" t="s">
        <v>89</v>
      </c>
      <c r="B88" s="94"/>
      <c r="C88" s="94"/>
      <c r="D88" s="94"/>
      <c r="E88" s="94"/>
      <c r="F88" s="94"/>
      <c r="G88" s="94"/>
    </row>
    <row r="89" spans="1:7" x14ac:dyDescent="0.2">
      <c r="B89" s="14"/>
      <c r="C89" s="2"/>
      <c r="D89" s="2"/>
      <c r="E89" s="2"/>
      <c r="F89" s="2"/>
      <c r="G89" s="14"/>
    </row>
    <row r="90" spans="1:7" x14ac:dyDescent="0.2">
      <c r="A90" s="14"/>
      <c r="B90" s="14"/>
      <c r="C90" s="2"/>
      <c r="D90" s="2"/>
      <c r="E90" s="2"/>
      <c r="F90" s="2"/>
    </row>
    <row r="91" spans="1:7" x14ac:dyDescent="0.2">
      <c r="A91" s="14"/>
      <c r="B91" s="14"/>
      <c r="C91" s="2"/>
      <c r="D91" s="2"/>
      <c r="E91" s="2"/>
      <c r="F91" s="2"/>
    </row>
    <row r="92" spans="1:7" x14ac:dyDescent="0.2">
      <c r="D92" s="14"/>
      <c r="E92" s="14"/>
      <c r="F92" s="14"/>
      <c r="G92" s="14"/>
    </row>
  </sheetData>
  <mergeCells count="23"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2"/>
    <mergeCell ref="A43:C43"/>
    <mergeCell ref="A88:G88"/>
    <mergeCell ref="A62:A65"/>
    <mergeCell ref="A66:C66"/>
    <mergeCell ref="A67:A72"/>
    <mergeCell ref="A73:C73"/>
    <mergeCell ref="A74:A83"/>
    <mergeCell ref="A86:G86"/>
  </mergeCells>
  <pageMargins left="0.43307086614173229" right="0.23622047244094491" top="0.55118110236220474" bottom="0.55118110236220474" header="0.11811023622047245" footer="0.11811023622047245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48" sqref="I48"/>
    </sheetView>
  </sheetViews>
  <sheetFormatPr defaultRowHeight="12.75" x14ac:dyDescent="0.2"/>
  <cols>
    <col min="1" max="2" width="3.85546875" style="1" customWidth="1"/>
    <col min="3" max="3" width="43" style="1" customWidth="1"/>
    <col min="4" max="4" width="11.140625" style="1" customWidth="1"/>
    <col min="5" max="5" width="10.7109375" style="1" customWidth="1"/>
    <col min="6" max="6" width="10" style="1" customWidth="1"/>
    <col min="7" max="7" width="14.425781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x14ac:dyDescent="0.2">
      <c r="A1" s="97" t="s">
        <v>86</v>
      </c>
      <c r="B1" s="97"/>
      <c r="C1" s="97"/>
      <c r="D1" s="97"/>
      <c r="E1" s="97"/>
      <c r="F1" s="97"/>
      <c r="G1" s="97"/>
    </row>
    <row r="2" spans="1:9" x14ac:dyDescent="0.2">
      <c r="A2" s="97" t="s">
        <v>88</v>
      </c>
      <c r="B2" s="97"/>
      <c r="C2" s="97"/>
      <c r="D2" s="97"/>
      <c r="E2" s="97"/>
      <c r="F2" s="97"/>
      <c r="G2" s="97"/>
    </row>
    <row r="3" spans="1:9" x14ac:dyDescent="0.2">
      <c r="A3" s="97" t="s">
        <v>114</v>
      </c>
      <c r="B3" s="97"/>
      <c r="C3" s="97"/>
      <c r="D3" s="97"/>
      <c r="E3" s="97"/>
      <c r="F3" s="97"/>
      <c r="G3" s="97"/>
    </row>
    <row r="4" spans="1:9" x14ac:dyDescent="0.2">
      <c r="A4" s="98" t="s">
        <v>117</v>
      </c>
      <c r="B4" s="98"/>
      <c r="C4" s="98"/>
      <c r="G4" s="58" t="s">
        <v>115</v>
      </c>
    </row>
    <row r="5" spans="1:9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x14ac:dyDescent="0.2">
      <c r="A6" s="93"/>
      <c r="B6" s="93"/>
      <c r="C6" s="93"/>
      <c r="D6" s="93"/>
      <c r="E6" s="93"/>
      <c r="F6" s="56" t="s">
        <v>2</v>
      </c>
      <c r="G6" s="56" t="s">
        <v>3</v>
      </c>
      <c r="H6" s="4"/>
      <c r="I6" s="4"/>
    </row>
    <row r="7" spans="1:9" x14ac:dyDescent="0.2">
      <c r="A7" s="93" t="s">
        <v>23</v>
      </c>
      <c r="B7" s="93"/>
      <c r="C7" s="93"/>
      <c r="D7" s="56">
        <v>101</v>
      </c>
      <c r="E7" s="56">
        <v>103</v>
      </c>
      <c r="F7" s="56">
        <f>E7-D7</f>
        <v>2</v>
      </c>
      <c r="G7" s="10">
        <f>E7*100/D7-100</f>
        <v>1.9801980198019749</v>
      </c>
      <c r="H7" s="4"/>
      <c r="I7" s="4"/>
    </row>
    <row r="8" spans="1:9" x14ac:dyDescent="0.2">
      <c r="A8" s="92" t="s">
        <v>4</v>
      </c>
      <c r="B8" s="5">
        <v>1</v>
      </c>
      <c r="C8" s="17" t="s">
        <v>24</v>
      </c>
      <c r="D8" s="6"/>
      <c r="E8" s="6"/>
      <c r="F8" s="52"/>
      <c r="G8" s="60"/>
    </row>
    <row r="9" spans="1:9" x14ac:dyDescent="0.2">
      <c r="A9" s="92"/>
      <c r="B9" s="5">
        <v>2</v>
      </c>
      <c r="C9" s="17" t="s">
        <v>25</v>
      </c>
      <c r="D9" s="6">
        <v>53</v>
      </c>
      <c r="E9" s="6">
        <v>48</v>
      </c>
      <c r="F9" s="52">
        <f t="shared" ref="F9:F23" si="0">E9-D9</f>
        <v>-5</v>
      </c>
      <c r="G9" s="60">
        <f t="shared" ref="G9:G23" si="1">E9*100/D9-100</f>
        <v>-9.4339622641509493</v>
      </c>
      <c r="H9" s="14"/>
      <c r="I9" s="14"/>
    </row>
    <row r="10" spans="1:9" ht="18" x14ac:dyDescent="0.2">
      <c r="A10" s="92"/>
      <c r="B10" s="5">
        <v>3</v>
      </c>
      <c r="C10" s="51" t="s">
        <v>31</v>
      </c>
      <c r="D10" s="52"/>
      <c r="E10" s="52"/>
      <c r="F10" s="52"/>
      <c r="G10" s="60"/>
    </row>
    <row r="11" spans="1:9" x14ac:dyDescent="0.2">
      <c r="A11" s="92"/>
      <c r="B11" s="5">
        <v>4</v>
      </c>
      <c r="C11" s="19" t="s">
        <v>26</v>
      </c>
      <c r="D11" s="6">
        <v>2</v>
      </c>
      <c r="E11" s="6">
        <v>2</v>
      </c>
      <c r="F11" s="52">
        <f t="shared" si="0"/>
        <v>0</v>
      </c>
      <c r="G11" s="60">
        <f t="shared" si="1"/>
        <v>0</v>
      </c>
    </row>
    <row r="12" spans="1:9" x14ac:dyDescent="0.2">
      <c r="A12" s="92"/>
      <c r="B12" s="5">
        <v>5</v>
      </c>
      <c r="C12" s="19" t="s">
        <v>32</v>
      </c>
      <c r="D12" s="6">
        <v>1</v>
      </c>
      <c r="E12" s="6">
        <v>0</v>
      </c>
      <c r="F12" s="52">
        <f t="shared" si="0"/>
        <v>-1</v>
      </c>
      <c r="G12" s="60">
        <f t="shared" si="1"/>
        <v>-100</v>
      </c>
      <c r="H12" s="14"/>
      <c r="I12" s="14"/>
    </row>
    <row r="13" spans="1:9" x14ac:dyDescent="0.2">
      <c r="A13" s="92"/>
      <c r="B13" s="5">
        <v>6</v>
      </c>
      <c r="C13" s="17" t="s">
        <v>33</v>
      </c>
      <c r="D13" s="6">
        <v>28</v>
      </c>
      <c r="E13" s="6">
        <v>38</v>
      </c>
      <c r="F13" s="52">
        <f t="shared" si="0"/>
        <v>10</v>
      </c>
      <c r="G13" s="60">
        <f t="shared" si="1"/>
        <v>35.714285714285722</v>
      </c>
    </row>
    <row r="14" spans="1:9" x14ac:dyDescent="0.2">
      <c r="A14" s="92"/>
      <c r="B14" s="5">
        <v>7</v>
      </c>
      <c r="C14" s="17" t="s">
        <v>34</v>
      </c>
      <c r="D14" s="6"/>
      <c r="E14" s="6"/>
      <c r="F14" s="52"/>
      <c r="G14" s="60"/>
    </row>
    <row r="15" spans="1:9" x14ac:dyDescent="0.2">
      <c r="A15" s="92"/>
      <c r="B15" s="5">
        <v>8</v>
      </c>
      <c r="C15" s="17" t="s">
        <v>35</v>
      </c>
      <c r="D15" s="6">
        <v>4</v>
      </c>
      <c r="E15" s="6">
        <v>6</v>
      </c>
      <c r="F15" s="52">
        <f t="shared" si="0"/>
        <v>2</v>
      </c>
      <c r="G15" s="60">
        <f t="shared" si="1"/>
        <v>50</v>
      </c>
    </row>
    <row r="16" spans="1:9" x14ac:dyDescent="0.2">
      <c r="A16" s="92"/>
      <c r="B16" s="5">
        <v>9</v>
      </c>
      <c r="C16" s="17" t="s">
        <v>36</v>
      </c>
      <c r="D16" s="6">
        <v>2</v>
      </c>
      <c r="E16" s="6">
        <v>0</v>
      </c>
      <c r="F16" s="52">
        <f t="shared" si="0"/>
        <v>-2</v>
      </c>
      <c r="G16" s="60">
        <f t="shared" si="1"/>
        <v>-100</v>
      </c>
    </row>
    <row r="17" spans="1:7" x14ac:dyDescent="0.2">
      <c r="A17" s="92"/>
      <c r="B17" s="5">
        <v>10</v>
      </c>
      <c r="C17" s="17" t="s">
        <v>37</v>
      </c>
      <c r="D17" s="6">
        <v>1</v>
      </c>
      <c r="E17" s="6">
        <v>0</v>
      </c>
      <c r="F17" s="52">
        <f t="shared" si="0"/>
        <v>-1</v>
      </c>
      <c r="G17" s="60">
        <f t="shared" si="1"/>
        <v>-100</v>
      </c>
    </row>
    <row r="18" spans="1:7" x14ac:dyDescent="0.2">
      <c r="A18" s="92"/>
      <c r="B18" s="5">
        <v>11</v>
      </c>
      <c r="C18" s="20" t="s">
        <v>91</v>
      </c>
      <c r="D18" s="6">
        <v>8</v>
      </c>
      <c r="E18" s="6">
        <v>5</v>
      </c>
      <c r="F18" s="52">
        <f t="shared" si="0"/>
        <v>-3</v>
      </c>
      <c r="G18" s="60">
        <f t="shared" si="1"/>
        <v>-37.5</v>
      </c>
    </row>
    <row r="19" spans="1:7" ht="18" x14ac:dyDescent="0.2">
      <c r="A19" s="92"/>
      <c r="B19" s="5">
        <v>12</v>
      </c>
      <c r="C19" s="19" t="s">
        <v>38</v>
      </c>
      <c r="D19" s="6"/>
      <c r="E19" s="6"/>
      <c r="F19" s="52"/>
      <c r="G19" s="60"/>
    </row>
    <row r="20" spans="1:7" x14ac:dyDescent="0.2">
      <c r="A20" s="92"/>
      <c r="B20" s="5">
        <v>13</v>
      </c>
      <c r="C20" s="17" t="s">
        <v>27</v>
      </c>
      <c r="D20" s="6">
        <v>0</v>
      </c>
      <c r="E20" s="6">
        <v>4</v>
      </c>
      <c r="F20" s="52">
        <f t="shared" si="0"/>
        <v>4</v>
      </c>
      <c r="G20" s="60" t="s">
        <v>97</v>
      </c>
    </row>
    <row r="21" spans="1:7" x14ac:dyDescent="0.2">
      <c r="A21" s="92"/>
      <c r="B21" s="5">
        <v>14</v>
      </c>
      <c r="C21" s="17" t="s">
        <v>28</v>
      </c>
      <c r="D21" s="6"/>
      <c r="E21" s="6"/>
      <c r="F21" s="52"/>
      <c r="G21" s="60"/>
    </row>
    <row r="22" spans="1:7" x14ac:dyDescent="0.2">
      <c r="A22" s="92"/>
      <c r="B22" s="5">
        <v>15</v>
      </c>
      <c r="C22" s="17" t="s">
        <v>84</v>
      </c>
      <c r="D22" s="6">
        <v>1</v>
      </c>
      <c r="E22" s="6">
        <v>0</v>
      </c>
      <c r="F22" s="52">
        <f t="shared" si="0"/>
        <v>-1</v>
      </c>
      <c r="G22" s="60">
        <f t="shared" si="1"/>
        <v>-100</v>
      </c>
    </row>
    <row r="23" spans="1:7" x14ac:dyDescent="0.2">
      <c r="A23" s="92"/>
      <c r="B23" s="5">
        <v>16</v>
      </c>
      <c r="C23" s="17" t="s">
        <v>29</v>
      </c>
      <c r="D23" s="6">
        <v>1</v>
      </c>
      <c r="E23" s="6">
        <v>0</v>
      </c>
      <c r="F23" s="52">
        <f t="shared" si="0"/>
        <v>-1</v>
      </c>
      <c r="G23" s="60">
        <f t="shared" si="1"/>
        <v>-100</v>
      </c>
    </row>
    <row r="24" spans="1:7" ht="18" x14ac:dyDescent="0.2">
      <c r="A24" s="92"/>
      <c r="B24" s="5">
        <v>17</v>
      </c>
      <c r="C24" s="19" t="s">
        <v>30</v>
      </c>
      <c r="D24" s="6"/>
      <c r="E24" s="6"/>
      <c r="F24" s="52"/>
      <c r="G24" s="60"/>
    </row>
    <row r="25" spans="1:7" x14ac:dyDescent="0.2">
      <c r="A25" s="93" t="s">
        <v>39</v>
      </c>
      <c r="B25" s="93"/>
      <c r="C25" s="93"/>
      <c r="D25" s="56">
        <v>79</v>
      </c>
      <c r="E25" s="56">
        <v>89</v>
      </c>
      <c r="F25" s="56">
        <f t="shared" ref="F25:F73" si="2">E25-D25</f>
        <v>10</v>
      </c>
      <c r="G25" s="10">
        <f t="shared" ref="G25:G66" si="3">E25*100/D25-100</f>
        <v>12.658227848101262</v>
      </c>
    </row>
    <row r="26" spans="1:7" x14ac:dyDescent="0.2">
      <c r="A26" s="92" t="s">
        <v>85</v>
      </c>
      <c r="B26" s="5">
        <v>18</v>
      </c>
      <c r="C26" s="11" t="s">
        <v>6</v>
      </c>
      <c r="D26" s="21"/>
      <c r="E26" s="6"/>
      <c r="F26" s="52"/>
      <c r="G26" s="60"/>
    </row>
    <row r="27" spans="1:7" x14ac:dyDescent="0.2">
      <c r="A27" s="92"/>
      <c r="B27" s="5">
        <v>19</v>
      </c>
      <c r="C27" s="11" t="s">
        <v>7</v>
      </c>
      <c r="D27" s="6">
        <v>3</v>
      </c>
      <c r="E27" s="6">
        <v>3</v>
      </c>
      <c r="F27" s="52">
        <f t="shared" ref="F27:F42" si="4">E27-D27</f>
        <v>0</v>
      </c>
      <c r="G27" s="60">
        <f t="shared" ref="G27:G42" si="5">E27*100/D27-100</f>
        <v>0</v>
      </c>
    </row>
    <row r="28" spans="1:7" x14ac:dyDescent="0.2">
      <c r="A28" s="92"/>
      <c r="B28" s="5">
        <v>20</v>
      </c>
      <c r="C28" s="11" t="s">
        <v>8</v>
      </c>
      <c r="D28" s="6">
        <v>26</v>
      </c>
      <c r="E28" s="6">
        <v>36</v>
      </c>
      <c r="F28" s="52">
        <f t="shared" si="4"/>
        <v>10</v>
      </c>
      <c r="G28" s="60">
        <f t="shared" si="5"/>
        <v>38.461538461538453</v>
      </c>
    </row>
    <row r="29" spans="1:7" x14ac:dyDescent="0.2">
      <c r="A29" s="92"/>
      <c r="B29" s="5">
        <v>21</v>
      </c>
      <c r="C29" s="11" t="s">
        <v>9</v>
      </c>
      <c r="D29" s="6">
        <v>12</v>
      </c>
      <c r="E29" s="6">
        <v>13</v>
      </c>
      <c r="F29" s="52">
        <f t="shared" si="4"/>
        <v>1</v>
      </c>
      <c r="G29" s="60">
        <f t="shared" si="5"/>
        <v>8.3333333333333286</v>
      </c>
    </row>
    <row r="30" spans="1:7" x14ac:dyDescent="0.2">
      <c r="A30" s="92"/>
      <c r="B30" s="5">
        <v>22</v>
      </c>
      <c r="C30" s="11" t="s">
        <v>10</v>
      </c>
      <c r="D30" s="6">
        <v>38</v>
      </c>
      <c r="E30" s="6">
        <v>37</v>
      </c>
      <c r="F30" s="52">
        <f t="shared" si="4"/>
        <v>-1</v>
      </c>
      <c r="G30" s="60">
        <f t="shared" si="5"/>
        <v>-2.6315789473684248</v>
      </c>
    </row>
    <row r="31" spans="1:7" x14ac:dyDescent="0.2">
      <c r="A31" s="92"/>
      <c r="B31" s="5">
        <v>23</v>
      </c>
      <c r="C31" s="11" t="s">
        <v>40</v>
      </c>
      <c r="D31" s="6">
        <v>12</v>
      </c>
      <c r="E31" s="6">
        <v>15</v>
      </c>
      <c r="F31" s="52">
        <f t="shared" si="4"/>
        <v>3</v>
      </c>
      <c r="G31" s="60">
        <f t="shared" si="5"/>
        <v>25</v>
      </c>
    </row>
    <row r="32" spans="1:7" x14ac:dyDescent="0.2">
      <c r="A32" s="92"/>
      <c r="B32" s="5">
        <v>24</v>
      </c>
      <c r="C32" s="11" t="s">
        <v>43</v>
      </c>
      <c r="D32" s="6">
        <v>3</v>
      </c>
      <c r="E32" s="6">
        <v>7</v>
      </c>
      <c r="F32" s="52">
        <f t="shared" si="4"/>
        <v>4</v>
      </c>
      <c r="G32" s="60">
        <f t="shared" si="5"/>
        <v>133.33333333333334</v>
      </c>
    </row>
    <row r="33" spans="1:7" x14ac:dyDescent="0.2">
      <c r="A33" s="92"/>
      <c r="B33" s="5">
        <v>25</v>
      </c>
      <c r="C33" s="11" t="s">
        <v>42</v>
      </c>
      <c r="D33" s="6">
        <v>31</v>
      </c>
      <c r="E33" s="6">
        <v>32</v>
      </c>
      <c r="F33" s="52">
        <f t="shared" si="4"/>
        <v>1</v>
      </c>
      <c r="G33" s="60">
        <f t="shared" si="5"/>
        <v>3.2258064516128968</v>
      </c>
    </row>
    <row r="34" spans="1:7" x14ac:dyDescent="0.2">
      <c r="A34" s="92"/>
      <c r="B34" s="5">
        <v>26</v>
      </c>
      <c r="C34" s="11" t="s">
        <v>44</v>
      </c>
      <c r="D34" s="6">
        <v>20</v>
      </c>
      <c r="E34" s="6">
        <v>24</v>
      </c>
      <c r="F34" s="52">
        <f t="shared" si="4"/>
        <v>4</v>
      </c>
      <c r="G34" s="60">
        <f t="shared" si="5"/>
        <v>20</v>
      </c>
    </row>
    <row r="35" spans="1:7" x14ac:dyDescent="0.2">
      <c r="A35" s="92"/>
      <c r="B35" s="5">
        <v>27</v>
      </c>
      <c r="C35" s="11" t="s">
        <v>41</v>
      </c>
      <c r="D35" s="6">
        <v>11</v>
      </c>
      <c r="E35" s="6">
        <v>7</v>
      </c>
      <c r="F35" s="52">
        <f t="shared" si="4"/>
        <v>-4</v>
      </c>
      <c r="G35" s="60">
        <f t="shared" si="5"/>
        <v>-36.363636363636367</v>
      </c>
    </row>
    <row r="36" spans="1:7" x14ac:dyDescent="0.2">
      <c r="A36" s="92"/>
      <c r="B36" s="5">
        <v>28</v>
      </c>
      <c r="C36" s="11" t="s">
        <v>50</v>
      </c>
      <c r="D36" s="6">
        <v>2</v>
      </c>
      <c r="E36" s="6">
        <v>4</v>
      </c>
      <c r="F36" s="52">
        <f t="shared" si="4"/>
        <v>2</v>
      </c>
      <c r="G36" s="60">
        <f t="shared" si="5"/>
        <v>100</v>
      </c>
    </row>
    <row r="37" spans="1:7" x14ac:dyDescent="0.2">
      <c r="A37" s="92"/>
      <c r="B37" s="5">
        <v>29</v>
      </c>
      <c r="C37" s="11" t="s">
        <v>112</v>
      </c>
      <c r="D37" s="6">
        <v>2</v>
      </c>
      <c r="E37" s="6">
        <v>12</v>
      </c>
      <c r="F37" s="52">
        <f t="shared" si="4"/>
        <v>10</v>
      </c>
      <c r="G37" s="60">
        <f t="shared" si="5"/>
        <v>500</v>
      </c>
    </row>
    <row r="38" spans="1:7" x14ac:dyDescent="0.2">
      <c r="A38" s="92"/>
      <c r="B38" s="5">
        <v>30</v>
      </c>
      <c r="C38" s="11" t="s">
        <v>45</v>
      </c>
      <c r="D38" s="6">
        <v>47</v>
      </c>
      <c r="E38" s="6">
        <v>46</v>
      </c>
      <c r="F38" s="52">
        <f t="shared" si="4"/>
        <v>-1</v>
      </c>
      <c r="G38" s="60">
        <f t="shared" si="5"/>
        <v>-2.1276595744680833</v>
      </c>
    </row>
    <row r="39" spans="1:7" x14ac:dyDescent="0.2">
      <c r="A39" s="92"/>
      <c r="B39" s="5">
        <v>31</v>
      </c>
      <c r="C39" s="11" t="s">
        <v>46</v>
      </c>
      <c r="D39" s="6">
        <v>7</v>
      </c>
      <c r="E39" s="6">
        <v>14</v>
      </c>
      <c r="F39" s="52">
        <f t="shared" si="4"/>
        <v>7</v>
      </c>
      <c r="G39" s="60">
        <f t="shared" si="5"/>
        <v>100</v>
      </c>
    </row>
    <row r="40" spans="1:7" x14ac:dyDescent="0.2">
      <c r="A40" s="92"/>
      <c r="B40" s="5">
        <v>32</v>
      </c>
      <c r="C40" s="11" t="s">
        <v>47</v>
      </c>
      <c r="D40" s="6">
        <v>3</v>
      </c>
      <c r="E40" s="6">
        <v>3</v>
      </c>
      <c r="F40" s="52">
        <f t="shared" si="4"/>
        <v>0</v>
      </c>
      <c r="G40" s="60">
        <f t="shared" si="5"/>
        <v>0</v>
      </c>
    </row>
    <row r="41" spans="1:7" x14ac:dyDescent="0.2">
      <c r="A41" s="92"/>
      <c r="B41" s="5">
        <v>33</v>
      </c>
      <c r="C41" s="11" t="s">
        <v>48</v>
      </c>
      <c r="D41" s="6">
        <v>10</v>
      </c>
      <c r="E41" s="6">
        <v>9</v>
      </c>
      <c r="F41" s="52">
        <f t="shared" si="4"/>
        <v>-1</v>
      </c>
      <c r="G41" s="60">
        <f t="shared" si="5"/>
        <v>-10</v>
      </c>
    </row>
    <row r="42" spans="1:7" x14ac:dyDescent="0.2">
      <c r="A42" s="92"/>
      <c r="B42" s="5">
        <v>34</v>
      </c>
      <c r="C42" s="11" t="s">
        <v>49</v>
      </c>
      <c r="D42" s="6">
        <v>38</v>
      </c>
      <c r="E42" s="6">
        <v>49</v>
      </c>
      <c r="F42" s="52">
        <f t="shared" si="4"/>
        <v>11</v>
      </c>
      <c r="G42" s="60">
        <f t="shared" si="5"/>
        <v>28.94736842105263</v>
      </c>
    </row>
    <row r="43" spans="1:7" x14ac:dyDescent="0.2">
      <c r="A43" s="102" t="s">
        <v>51</v>
      </c>
      <c r="B43" s="103"/>
      <c r="C43" s="103"/>
      <c r="D43" s="56">
        <v>101</v>
      </c>
      <c r="E43" s="56">
        <v>103</v>
      </c>
      <c r="F43" s="56">
        <f t="shared" si="2"/>
        <v>2</v>
      </c>
      <c r="G43" s="10">
        <f t="shared" si="3"/>
        <v>1.9801980198019749</v>
      </c>
    </row>
    <row r="44" spans="1:7" x14ac:dyDescent="0.2">
      <c r="A44" s="107"/>
      <c r="B44" s="5">
        <v>35</v>
      </c>
      <c r="C44" s="11" t="s">
        <v>52</v>
      </c>
      <c r="D44" s="6">
        <v>14</v>
      </c>
      <c r="E44" s="6">
        <v>25</v>
      </c>
      <c r="F44" s="52">
        <f t="shared" ref="F44:F65" si="6">E44-D44</f>
        <v>11</v>
      </c>
      <c r="G44" s="60">
        <f t="shared" ref="G44:G65" si="7">E44*100/D44-100</f>
        <v>78.571428571428584</v>
      </c>
    </row>
    <row r="45" spans="1:7" x14ac:dyDescent="0.2">
      <c r="A45" s="108"/>
      <c r="B45" s="5">
        <v>36</v>
      </c>
      <c r="C45" s="11" t="s">
        <v>53</v>
      </c>
      <c r="D45" s="6">
        <v>15</v>
      </c>
      <c r="E45" s="6">
        <v>18</v>
      </c>
      <c r="F45" s="52">
        <f t="shared" si="6"/>
        <v>3</v>
      </c>
      <c r="G45" s="60">
        <f t="shared" si="7"/>
        <v>20</v>
      </c>
    </row>
    <row r="46" spans="1:7" x14ac:dyDescent="0.2">
      <c r="A46" s="108"/>
      <c r="B46" s="5">
        <v>37</v>
      </c>
      <c r="C46" s="11" t="s">
        <v>54</v>
      </c>
      <c r="D46" s="6">
        <v>34</v>
      </c>
      <c r="E46" s="6">
        <v>28</v>
      </c>
      <c r="F46" s="52">
        <f t="shared" si="6"/>
        <v>-6</v>
      </c>
      <c r="G46" s="60">
        <f t="shared" si="7"/>
        <v>-17.647058823529406</v>
      </c>
    </row>
    <row r="47" spans="1:7" x14ac:dyDescent="0.2">
      <c r="A47" s="108"/>
      <c r="B47" s="5">
        <v>38</v>
      </c>
      <c r="C47" s="11" t="s">
        <v>55</v>
      </c>
      <c r="D47" s="6">
        <v>38</v>
      </c>
      <c r="E47" s="6">
        <v>32</v>
      </c>
      <c r="F47" s="52">
        <f t="shared" si="6"/>
        <v>-6</v>
      </c>
      <c r="G47" s="60">
        <f t="shared" si="7"/>
        <v>-15.78947368421052</v>
      </c>
    </row>
    <row r="48" spans="1:7" x14ac:dyDescent="0.2">
      <c r="A48" s="108"/>
      <c r="B48" s="5">
        <v>39</v>
      </c>
      <c r="C48" s="12" t="s">
        <v>56</v>
      </c>
      <c r="D48" s="6">
        <v>13</v>
      </c>
      <c r="E48" s="6">
        <v>26</v>
      </c>
      <c r="F48" s="52">
        <f t="shared" si="6"/>
        <v>13</v>
      </c>
      <c r="G48" s="60">
        <f t="shared" si="7"/>
        <v>100</v>
      </c>
    </row>
    <row r="49" spans="1:10" x14ac:dyDescent="0.2">
      <c r="A49" s="108"/>
      <c r="B49" s="5">
        <v>40</v>
      </c>
      <c r="C49" s="11" t="s">
        <v>57</v>
      </c>
      <c r="D49" s="6">
        <v>23</v>
      </c>
      <c r="E49" s="6">
        <v>22</v>
      </c>
      <c r="F49" s="52">
        <f t="shared" si="6"/>
        <v>-1</v>
      </c>
      <c r="G49" s="60">
        <f t="shared" si="7"/>
        <v>-4.3478260869565162</v>
      </c>
    </row>
    <row r="50" spans="1:10" x14ac:dyDescent="0.2">
      <c r="A50" s="108"/>
      <c r="B50" s="5">
        <v>41</v>
      </c>
      <c r="C50" s="11" t="s">
        <v>58</v>
      </c>
      <c r="D50" s="6">
        <v>15</v>
      </c>
      <c r="E50" s="6">
        <v>12</v>
      </c>
      <c r="F50" s="52">
        <f t="shared" si="6"/>
        <v>-3</v>
      </c>
      <c r="G50" s="60">
        <f t="shared" si="7"/>
        <v>-20</v>
      </c>
    </row>
    <row r="51" spans="1:10" x14ac:dyDescent="0.2">
      <c r="A51" s="108"/>
      <c r="B51" s="5">
        <v>42</v>
      </c>
      <c r="C51" s="11" t="s">
        <v>59</v>
      </c>
      <c r="D51" s="6">
        <v>50</v>
      </c>
      <c r="E51" s="6">
        <v>43</v>
      </c>
      <c r="F51" s="52">
        <f t="shared" si="6"/>
        <v>-7</v>
      </c>
      <c r="G51" s="60">
        <f t="shared" si="7"/>
        <v>-14</v>
      </c>
      <c r="J51" s="1" t="s">
        <v>101</v>
      </c>
    </row>
    <row r="52" spans="1:10" x14ac:dyDescent="0.2">
      <c r="A52" s="108"/>
      <c r="B52" s="5">
        <v>43</v>
      </c>
      <c r="C52" s="11" t="s">
        <v>12</v>
      </c>
      <c r="D52" s="6">
        <v>11</v>
      </c>
      <c r="E52" s="6">
        <v>3</v>
      </c>
      <c r="F52" s="52">
        <f t="shared" si="6"/>
        <v>-8</v>
      </c>
      <c r="G52" s="60">
        <f t="shared" si="7"/>
        <v>-72.72727272727272</v>
      </c>
    </row>
    <row r="53" spans="1:10" x14ac:dyDescent="0.2">
      <c r="A53" s="108"/>
      <c r="B53" s="5">
        <v>44</v>
      </c>
      <c r="C53" s="11" t="s">
        <v>13</v>
      </c>
      <c r="D53" s="6">
        <v>60</v>
      </c>
      <c r="E53" s="6">
        <v>57</v>
      </c>
      <c r="F53" s="52">
        <f t="shared" si="6"/>
        <v>-3</v>
      </c>
      <c r="G53" s="60">
        <f t="shared" si="7"/>
        <v>-5</v>
      </c>
    </row>
    <row r="54" spans="1:10" x14ac:dyDescent="0.2">
      <c r="A54" s="108"/>
      <c r="B54" s="5">
        <v>45</v>
      </c>
      <c r="C54" s="11" t="s">
        <v>92</v>
      </c>
      <c r="D54" s="53">
        <v>1025.8</v>
      </c>
      <c r="E54" s="7">
        <v>670.3</v>
      </c>
      <c r="F54" s="52">
        <f t="shared" si="6"/>
        <v>-355.5</v>
      </c>
      <c r="G54" s="60">
        <f t="shared" si="7"/>
        <v>-34.655878338857477</v>
      </c>
    </row>
    <row r="55" spans="1:10" x14ac:dyDescent="0.2">
      <c r="A55" s="108"/>
      <c r="B55" s="5">
        <v>46</v>
      </c>
      <c r="C55" s="11" t="s">
        <v>60</v>
      </c>
      <c r="D55" s="7">
        <v>12.2</v>
      </c>
      <c r="E55" s="7">
        <v>194.3</v>
      </c>
      <c r="F55" s="52">
        <f t="shared" si="6"/>
        <v>182.10000000000002</v>
      </c>
      <c r="G55" s="60">
        <f t="shared" si="7"/>
        <v>1492.6229508196723</v>
      </c>
    </row>
    <row r="56" spans="1:10" x14ac:dyDescent="0.2">
      <c r="A56" s="108"/>
      <c r="B56" s="5">
        <v>47</v>
      </c>
      <c r="C56" s="11" t="s">
        <v>61</v>
      </c>
      <c r="D56" s="6">
        <v>17</v>
      </c>
      <c r="E56" s="6">
        <v>17</v>
      </c>
      <c r="F56" s="52">
        <f t="shared" si="6"/>
        <v>0</v>
      </c>
      <c r="G56" s="60">
        <f t="shared" si="7"/>
        <v>0</v>
      </c>
    </row>
    <row r="57" spans="1:10" x14ac:dyDescent="0.2">
      <c r="A57" s="108"/>
      <c r="B57" s="5">
        <v>48</v>
      </c>
      <c r="C57" s="11" t="s">
        <v>62</v>
      </c>
      <c r="D57" s="7">
        <v>26.1</v>
      </c>
      <c r="E57" s="7">
        <v>73.400000000000006</v>
      </c>
      <c r="F57" s="52">
        <f t="shared" si="6"/>
        <v>47.300000000000004</v>
      </c>
      <c r="G57" s="60">
        <f t="shared" si="7"/>
        <v>181.22605363984678</v>
      </c>
    </row>
    <row r="58" spans="1:10" x14ac:dyDescent="0.2">
      <c r="A58" s="108"/>
      <c r="B58" s="5">
        <v>49</v>
      </c>
      <c r="C58" s="11" t="s">
        <v>14</v>
      </c>
      <c r="D58" s="6">
        <v>18</v>
      </c>
      <c r="E58" s="6">
        <v>12</v>
      </c>
      <c r="F58" s="52">
        <f t="shared" si="6"/>
        <v>-6</v>
      </c>
      <c r="G58" s="60">
        <f t="shared" si="7"/>
        <v>-33.333333333333329</v>
      </c>
    </row>
    <row r="59" spans="1:10" x14ac:dyDescent="0.2">
      <c r="A59" s="108"/>
      <c r="B59" s="5">
        <v>50</v>
      </c>
      <c r="C59" s="11" t="s">
        <v>15</v>
      </c>
      <c r="D59" s="6">
        <v>7</v>
      </c>
      <c r="E59" s="6">
        <v>13</v>
      </c>
      <c r="F59" s="52">
        <f t="shared" si="6"/>
        <v>6</v>
      </c>
      <c r="G59" s="60">
        <f t="shared" si="7"/>
        <v>85.714285714285722</v>
      </c>
    </row>
    <row r="60" spans="1:10" x14ac:dyDescent="0.2">
      <c r="A60" s="108"/>
      <c r="B60" s="5">
        <v>51</v>
      </c>
      <c r="C60" s="11" t="s">
        <v>16</v>
      </c>
      <c r="D60" s="6">
        <v>84</v>
      </c>
      <c r="E60" s="6">
        <v>85</v>
      </c>
      <c r="F60" s="52">
        <f t="shared" si="6"/>
        <v>1</v>
      </c>
      <c r="G60" s="60">
        <f t="shared" si="7"/>
        <v>1.1904761904761898</v>
      </c>
    </row>
    <row r="61" spans="1:10" x14ac:dyDescent="0.2">
      <c r="A61" s="109"/>
      <c r="B61" s="5">
        <v>52</v>
      </c>
      <c r="C61" s="11" t="s">
        <v>17</v>
      </c>
      <c r="D61" s="6">
        <v>35</v>
      </c>
      <c r="E61" s="6">
        <v>34</v>
      </c>
      <c r="F61" s="52">
        <f t="shared" si="6"/>
        <v>-1</v>
      </c>
      <c r="G61" s="60">
        <f t="shared" si="7"/>
        <v>-2.8571428571428612</v>
      </c>
    </row>
    <row r="62" spans="1:10" x14ac:dyDescent="0.2">
      <c r="A62" s="92" t="s">
        <v>63</v>
      </c>
      <c r="B62" s="5">
        <v>53</v>
      </c>
      <c r="C62" s="11" t="s">
        <v>64</v>
      </c>
      <c r="D62" s="6">
        <v>2</v>
      </c>
      <c r="E62" s="6">
        <v>0</v>
      </c>
      <c r="F62" s="52">
        <f t="shared" si="6"/>
        <v>-2</v>
      </c>
      <c r="G62" s="60">
        <f t="shared" si="7"/>
        <v>-100</v>
      </c>
    </row>
    <row r="63" spans="1:10" x14ac:dyDescent="0.2">
      <c r="A63" s="92"/>
      <c r="B63" s="5">
        <v>54</v>
      </c>
      <c r="C63" s="11" t="s">
        <v>65</v>
      </c>
      <c r="D63" s="6">
        <v>4</v>
      </c>
      <c r="E63" s="6">
        <v>8</v>
      </c>
      <c r="F63" s="52">
        <f t="shared" si="6"/>
        <v>4</v>
      </c>
      <c r="G63" s="60">
        <f t="shared" si="7"/>
        <v>100</v>
      </c>
    </row>
    <row r="64" spans="1:10" x14ac:dyDescent="0.2">
      <c r="A64" s="92"/>
      <c r="B64" s="5">
        <v>55</v>
      </c>
      <c r="C64" s="11" t="s">
        <v>66</v>
      </c>
      <c r="D64" s="6">
        <v>33</v>
      </c>
      <c r="E64" s="6">
        <v>28</v>
      </c>
      <c r="F64" s="52">
        <f t="shared" si="6"/>
        <v>-5</v>
      </c>
      <c r="G64" s="60">
        <f t="shared" si="7"/>
        <v>-15.151515151515156</v>
      </c>
    </row>
    <row r="65" spans="1:7" x14ac:dyDescent="0.2">
      <c r="A65" s="92"/>
      <c r="B65" s="5">
        <v>56</v>
      </c>
      <c r="C65" s="11" t="s">
        <v>67</v>
      </c>
      <c r="D65" s="6">
        <v>62</v>
      </c>
      <c r="E65" s="6">
        <v>67</v>
      </c>
      <c r="F65" s="52">
        <f t="shared" si="6"/>
        <v>5</v>
      </c>
      <c r="G65" s="60">
        <f t="shared" si="7"/>
        <v>8.0645161290322562</v>
      </c>
    </row>
    <row r="66" spans="1:7" x14ac:dyDescent="0.2">
      <c r="A66" s="93" t="s">
        <v>68</v>
      </c>
      <c r="B66" s="93"/>
      <c r="C66" s="93"/>
      <c r="D66" s="56">
        <f>SUM(D67:D72)</f>
        <v>1014</v>
      </c>
      <c r="E66" s="59">
        <f>SUM(E67:E72)</f>
        <v>1143</v>
      </c>
      <c r="F66" s="56">
        <f t="shared" si="2"/>
        <v>129</v>
      </c>
      <c r="G66" s="10">
        <f t="shared" si="3"/>
        <v>12.721893491124263</v>
      </c>
    </row>
    <row r="67" spans="1:7" x14ac:dyDescent="0.2">
      <c r="A67" s="92" t="s">
        <v>78</v>
      </c>
      <c r="B67" s="6">
        <v>57</v>
      </c>
      <c r="C67" s="13" t="s">
        <v>94</v>
      </c>
      <c r="D67" s="6">
        <v>142</v>
      </c>
      <c r="E67" s="6">
        <v>133</v>
      </c>
      <c r="F67" s="52">
        <f t="shared" ref="F67:F72" si="8">E67-D67</f>
        <v>-9</v>
      </c>
      <c r="G67" s="60">
        <f t="shared" ref="G67:G70" si="9">E67*100/D67-100</f>
        <v>-6.3380281690140805</v>
      </c>
    </row>
    <row r="68" spans="1:7" x14ac:dyDescent="0.2">
      <c r="A68" s="92"/>
      <c r="B68" s="5">
        <v>58</v>
      </c>
      <c r="C68" s="13" t="s">
        <v>18</v>
      </c>
      <c r="D68" s="6">
        <v>259</v>
      </c>
      <c r="E68" s="6">
        <v>290</v>
      </c>
      <c r="F68" s="52">
        <f t="shared" si="8"/>
        <v>31</v>
      </c>
      <c r="G68" s="60">
        <f t="shared" si="9"/>
        <v>11.969111969111964</v>
      </c>
    </row>
    <row r="69" spans="1:7" x14ac:dyDescent="0.2">
      <c r="A69" s="92"/>
      <c r="B69" s="5">
        <v>59</v>
      </c>
      <c r="C69" s="13" t="s">
        <v>19</v>
      </c>
      <c r="D69" s="6">
        <v>609</v>
      </c>
      <c r="E69" s="6">
        <v>671</v>
      </c>
      <c r="F69" s="52">
        <f t="shared" si="8"/>
        <v>62</v>
      </c>
      <c r="G69" s="60">
        <f t="shared" si="9"/>
        <v>10.180623973727421</v>
      </c>
    </row>
    <row r="70" spans="1:7" x14ac:dyDescent="0.2">
      <c r="A70" s="92"/>
      <c r="B70" s="5">
        <v>60</v>
      </c>
      <c r="C70" s="13" t="s">
        <v>69</v>
      </c>
      <c r="D70" s="6">
        <v>4</v>
      </c>
      <c r="E70" s="6">
        <v>5</v>
      </c>
      <c r="F70" s="52">
        <f t="shared" si="8"/>
        <v>1</v>
      </c>
      <c r="G70" s="60">
        <f t="shared" si="9"/>
        <v>25</v>
      </c>
    </row>
    <row r="71" spans="1:7" x14ac:dyDescent="0.2">
      <c r="A71" s="92"/>
      <c r="B71" s="5">
        <v>61</v>
      </c>
      <c r="C71" s="13" t="s">
        <v>5</v>
      </c>
      <c r="D71" s="6">
        <v>0</v>
      </c>
      <c r="E71" s="6">
        <v>7</v>
      </c>
      <c r="F71" s="52">
        <f t="shared" si="8"/>
        <v>7</v>
      </c>
      <c r="G71" s="60" t="s">
        <v>116</v>
      </c>
    </row>
    <row r="72" spans="1:7" x14ac:dyDescent="0.2">
      <c r="A72" s="92"/>
      <c r="B72" s="5">
        <v>62</v>
      </c>
      <c r="C72" s="13" t="s">
        <v>70</v>
      </c>
      <c r="D72" s="6">
        <v>0</v>
      </c>
      <c r="E72" s="6">
        <v>37</v>
      </c>
      <c r="F72" s="52">
        <f t="shared" si="8"/>
        <v>37</v>
      </c>
      <c r="G72" s="60"/>
    </row>
    <row r="73" spans="1:7" x14ac:dyDescent="0.2">
      <c r="A73" s="93" t="s">
        <v>71</v>
      </c>
      <c r="B73" s="93"/>
      <c r="C73" s="93"/>
      <c r="D73" s="24">
        <f>D74+D80+D81</f>
        <v>3040</v>
      </c>
      <c r="E73" s="24">
        <f>E74+E80+E81</f>
        <v>5854</v>
      </c>
      <c r="F73" s="24">
        <f t="shared" si="2"/>
        <v>2814</v>
      </c>
      <c r="G73" s="10">
        <f>E73*100/D73-100</f>
        <v>92.56578947368422</v>
      </c>
    </row>
    <row r="74" spans="1:7" x14ac:dyDescent="0.2">
      <c r="A74" s="95" t="s">
        <v>77</v>
      </c>
      <c r="B74" s="6">
        <v>63</v>
      </c>
      <c r="C74" s="11" t="s">
        <v>72</v>
      </c>
      <c r="D74" s="23">
        <f>D76+D78</f>
        <v>2822</v>
      </c>
      <c r="E74" s="23">
        <f>E76+E78</f>
        <v>5647</v>
      </c>
      <c r="F74" s="61">
        <f t="shared" ref="F74:F83" si="10">E74-D74</f>
        <v>2825</v>
      </c>
      <c r="G74" s="60">
        <f t="shared" ref="G74:G83" si="11">E74*100/D74-100</f>
        <v>100.10630758327429</v>
      </c>
    </row>
    <row r="75" spans="1:7" x14ac:dyDescent="0.2">
      <c r="A75" s="95"/>
      <c r="B75" s="6">
        <v>64</v>
      </c>
      <c r="C75" s="11" t="s">
        <v>73</v>
      </c>
      <c r="D75" s="63">
        <f>D77+D79</f>
        <v>17258</v>
      </c>
      <c r="E75" s="7">
        <f>E77+E79</f>
        <v>34785.5</v>
      </c>
      <c r="F75" s="61">
        <f t="shared" si="10"/>
        <v>17527.5</v>
      </c>
      <c r="G75" s="60">
        <f t="shared" si="11"/>
        <v>101.56159462278364</v>
      </c>
    </row>
    <row r="76" spans="1:7" x14ac:dyDescent="0.2">
      <c r="A76" s="95"/>
      <c r="B76" s="6">
        <v>65</v>
      </c>
      <c r="C76" s="13" t="s">
        <v>21</v>
      </c>
      <c r="D76" s="23">
        <v>338</v>
      </c>
      <c r="E76" s="23">
        <v>496</v>
      </c>
      <c r="F76" s="61">
        <f t="shared" si="10"/>
        <v>158</v>
      </c>
      <c r="G76" s="60">
        <f t="shared" si="11"/>
        <v>46.745562130177518</v>
      </c>
    </row>
    <row r="77" spans="1:7" x14ac:dyDescent="0.2">
      <c r="A77" s="95"/>
      <c r="B77" s="6">
        <v>66</v>
      </c>
      <c r="C77" s="13" t="s">
        <v>20</v>
      </c>
      <c r="D77" s="7">
        <v>5690</v>
      </c>
      <c r="E77" s="7">
        <v>9035</v>
      </c>
      <c r="F77" s="60">
        <f t="shared" si="10"/>
        <v>3345</v>
      </c>
      <c r="G77" s="62">
        <f t="shared" si="11"/>
        <v>58.787346221441112</v>
      </c>
    </row>
    <row r="78" spans="1:7" x14ac:dyDescent="0.2">
      <c r="A78" s="95"/>
      <c r="B78" s="6">
        <v>67</v>
      </c>
      <c r="C78" s="13" t="s">
        <v>22</v>
      </c>
      <c r="D78" s="23">
        <v>2484</v>
      </c>
      <c r="E78" s="23">
        <v>5151</v>
      </c>
      <c r="F78" s="61">
        <f t="shared" si="10"/>
        <v>2667</v>
      </c>
      <c r="G78" s="60">
        <f t="shared" si="11"/>
        <v>107.3671497584541</v>
      </c>
    </row>
    <row r="79" spans="1:7" x14ac:dyDescent="0.2">
      <c r="A79" s="95"/>
      <c r="B79" s="6">
        <v>68</v>
      </c>
      <c r="C79" s="13" t="s">
        <v>20</v>
      </c>
      <c r="D79" s="7">
        <v>11568</v>
      </c>
      <c r="E79" s="7">
        <v>25750.5</v>
      </c>
      <c r="F79" s="61">
        <f t="shared" si="10"/>
        <v>14182.5</v>
      </c>
      <c r="G79" s="60">
        <f t="shared" si="11"/>
        <v>122.60114107883817</v>
      </c>
    </row>
    <row r="80" spans="1:7" x14ac:dyDescent="0.2">
      <c r="A80" s="95"/>
      <c r="B80" s="6">
        <v>69</v>
      </c>
      <c r="C80" s="11" t="s">
        <v>74</v>
      </c>
      <c r="D80" s="23">
        <v>103</v>
      </c>
      <c r="E80" s="23">
        <v>93</v>
      </c>
      <c r="F80" s="61">
        <f t="shared" si="10"/>
        <v>-10</v>
      </c>
      <c r="G80" s="60">
        <f t="shared" si="11"/>
        <v>-9.7087378640776762</v>
      </c>
    </row>
    <row r="81" spans="1:7" x14ac:dyDescent="0.2">
      <c r="A81" s="95"/>
      <c r="B81" s="6">
        <v>70</v>
      </c>
      <c r="C81" s="11" t="s">
        <v>75</v>
      </c>
      <c r="D81" s="6">
        <v>115</v>
      </c>
      <c r="E81" s="6">
        <v>114</v>
      </c>
      <c r="F81" s="61">
        <f t="shared" si="10"/>
        <v>-1</v>
      </c>
      <c r="G81" s="60">
        <f t="shared" si="11"/>
        <v>-0.86956521739129755</v>
      </c>
    </row>
    <row r="82" spans="1:7" x14ac:dyDescent="0.2">
      <c r="A82" s="95"/>
      <c r="B82" s="6">
        <v>71</v>
      </c>
      <c r="C82" s="11" t="s">
        <v>93</v>
      </c>
      <c r="D82" s="6">
        <v>955</v>
      </c>
      <c r="E82" s="6">
        <v>570</v>
      </c>
      <c r="F82" s="61">
        <f t="shared" si="10"/>
        <v>-385</v>
      </c>
      <c r="G82" s="60">
        <f t="shared" si="11"/>
        <v>-40.31413612565445</v>
      </c>
    </row>
    <row r="83" spans="1:7" x14ac:dyDescent="0.2">
      <c r="A83" s="95"/>
      <c r="B83" s="6">
        <v>72</v>
      </c>
      <c r="C83" s="11" t="s">
        <v>76</v>
      </c>
      <c r="D83" s="6">
        <v>7</v>
      </c>
      <c r="E83" s="6">
        <v>0</v>
      </c>
      <c r="F83" s="61">
        <f t="shared" si="10"/>
        <v>-7</v>
      </c>
      <c r="G83" s="60">
        <f t="shared" si="11"/>
        <v>-100</v>
      </c>
    </row>
    <row r="84" spans="1:7" x14ac:dyDescent="0.2">
      <c r="A84" s="2"/>
      <c r="B84" s="57"/>
      <c r="C84" s="4"/>
      <c r="D84" s="4"/>
      <c r="E84" s="4"/>
      <c r="F84" s="4"/>
      <c r="G84" s="4"/>
    </row>
    <row r="85" spans="1:7" x14ac:dyDescent="0.2">
      <c r="A85" s="2"/>
      <c r="B85" s="57"/>
      <c r="D85" s="4"/>
      <c r="E85" s="4"/>
      <c r="F85" s="4"/>
      <c r="G85" s="4"/>
    </row>
    <row r="86" spans="1:7" x14ac:dyDescent="0.2">
      <c r="A86" s="94" t="s">
        <v>90</v>
      </c>
      <c r="B86" s="94"/>
      <c r="C86" s="94"/>
      <c r="D86" s="94"/>
      <c r="E86" s="94"/>
      <c r="F86" s="94"/>
      <c r="G86" s="94"/>
    </row>
    <row r="87" spans="1:7" x14ac:dyDescent="0.2">
      <c r="C87" s="2"/>
      <c r="D87" s="2"/>
      <c r="E87" s="2"/>
      <c r="F87" s="2"/>
      <c r="G87" s="4"/>
    </row>
    <row r="88" spans="1:7" x14ac:dyDescent="0.2">
      <c r="A88" s="94" t="s">
        <v>89</v>
      </c>
      <c r="B88" s="94"/>
      <c r="C88" s="94"/>
      <c r="D88" s="94"/>
      <c r="E88" s="94"/>
      <c r="F88" s="94"/>
      <c r="G88" s="94"/>
    </row>
    <row r="89" spans="1:7" x14ac:dyDescent="0.2">
      <c r="B89" s="14"/>
      <c r="C89" s="2"/>
      <c r="D89" s="2"/>
      <c r="E89" s="2"/>
      <c r="F89" s="2"/>
      <c r="G89" s="14"/>
    </row>
    <row r="90" spans="1:7" x14ac:dyDescent="0.2">
      <c r="A90" s="14"/>
      <c r="B90" s="14"/>
      <c r="C90" s="2"/>
      <c r="D90" s="2"/>
      <c r="E90" s="2"/>
      <c r="F90" s="2"/>
    </row>
    <row r="91" spans="1:7" x14ac:dyDescent="0.2">
      <c r="A91" s="14"/>
      <c r="B91" s="14"/>
      <c r="C91" s="2"/>
      <c r="D91" s="2"/>
      <c r="E91" s="2"/>
      <c r="F91" s="2"/>
    </row>
    <row r="92" spans="1:7" x14ac:dyDescent="0.2">
      <c r="D92" s="14"/>
      <c r="E92" s="14"/>
      <c r="F92" s="14"/>
      <c r="G92" s="14"/>
    </row>
  </sheetData>
  <mergeCells count="23"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2"/>
    <mergeCell ref="A43:C43"/>
    <mergeCell ref="A88:G88"/>
    <mergeCell ref="A62:A65"/>
    <mergeCell ref="A66:C66"/>
    <mergeCell ref="A67:A72"/>
    <mergeCell ref="A73:C73"/>
    <mergeCell ref="A74:A83"/>
    <mergeCell ref="A86:G86"/>
  </mergeCells>
  <pageMargins left="0.25" right="0.25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52" workbookViewId="0">
      <selection activeCell="A3" sqref="A3:G3"/>
    </sheetView>
  </sheetViews>
  <sheetFormatPr defaultRowHeight="12.75" x14ac:dyDescent="0.2"/>
  <cols>
    <col min="1" max="2" width="3.85546875" style="1" customWidth="1"/>
    <col min="3" max="3" width="43" style="1" customWidth="1"/>
    <col min="4" max="4" width="11.140625" style="1" customWidth="1"/>
    <col min="5" max="5" width="10.7109375" style="1" customWidth="1"/>
    <col min="6" max="6" width="10" style="1" customWidth="1"/>
    <col min="7" max="7" width="14.42578125" style="1" customWidth="1"/>
    <col min="8" max="8" width="6.42578125" style="1" customWidth="1"/>
    <col min="9" max="9" width="7" style="1" customWidth="1"/>
    <col min="10" max="256" width="9.140625" style="1"/>
    <col min="257" max="258" width="3.85546875" style="1" customWidth="1"/>
    <col min="259" max="259" width="33.7109375" style="1" customWidth="1"/>
    <col min="260" max="261" width="8.5703125" style="1" customWidth="1"/>
    <col min="262" max="263" width="7" style="1" customWidth="1"/>
    <col min="264" max="264" width="6.42578125" style="1" customWidth="1"/>
    <col min="265" max="265" width="7" style="1" customWidth="1"/>
    <col min="266" max="512" width="9.140625" style="1"/>
    <col min="513" max="514" width="3.85546875" style="1" customWidth="1"/>
    <col min="515" max="515" width="33.7109375" style="1" customWidth="1"/>
    <col min="516" max="517" width="8.5703125" style="1" customWidth="1"/>
    <col min="518" max="519" width="7" style="1" customWidth="1"/>
    <col min="520" max="520" width="6.42578125" style="1" customWidth="1"/>
    <col min="521" max="521" width="7" style="1" customWidth="1"/>
    <col min="522" max="768" width="9.140625" style="1"/>
    <col min="769" max="770" width="3.85546875" style="1" customWidth="1"/>
    <col min="771" max="771" width="33.7109375" style="1" customWidth="1"/>
    <col min="772" max="773" width="8.5703125" style="1" customWidth="1"/>
    <col min="774" max="775" width="7" style="1" customWidth="1"/>
    <col min="776" max="776" width="6.42578125" style="1" customWidth="1"/>
    <col min="777" max="777" width="7" style="1" customWidth="1"/>
    <col min="778" max="1024" width="9.140625" style="1"/>
    <col min="1025" max="1026" width="3.85546875" style="1" customWidth="1"/>
    <col min="1027" max="1027" width="33.7109375" style="1" customWidth="1"/>
    <col min="1028" max="1029" width="8.5703125" style="1" customWidth="1"/>
    <col min="1030" max="1031" width="7" style="1" customWidth="1"/>
    <col min="1032" max="1032" width="6.42578125" style="1" customWidth="1"/>
    <col min="1033" max="1033" width="7" style="1" customWidth="1"/>
    <col min="1034" max="1280" width="9.140625" style="1"/>
    <col min="1281" max="1282" width="3.85546875" style="1" customWidth="1"/>
    <col min="1283" max="1283" width="33.7109375" style="1" customWidth="1"/>
    <col min="1284" max="1285" width="8.5703125" style="1" customWidth="1"/>
    <col min="1286" max="1287" width="7" style="1" customWidth="1"/>
    <col min="1288" max="1288" width="6.42578125" style="1" customWidth="1"/>
    <col min="1289" max="1289" width="7" style="1" customWidth="1"/>
    <col min="1290" max="1536" width="9.140625" style="1"/>
    <col min="1537" max="1538" width="3.85546875" style="1" customWidth="1"/>
    <col min="1539" max="1539" width="33.7109375" style="1" customWidth="1"/>
    <col min="1540" max="1541" width="8.5703125" style="1" customWidth="1"/>
    <col min="1542" max="1543" width="7" style="1" customWidth="1"/>
    <col min="1544" max="1544" width="6.42578125" style="1" customWidth="1"/>
    <col min="1545" max="1545" width="7" style="1" customWidth="1"/>
    <col min="1546" max="1792" width="9.140625" style="1"/>
    <col min="1793" max="1794" width="3.85546875" style="1" customWidth="1"/>
    <col min="1795" max="1795" width="33.7109375" style="1" customWidth="1"/>
    <col min="1796" max="1797" width="8.5703125" style="1" customWidth="1"/>
    <col min="1798" max="1799" width="7" style="1" customWidth="1"/>
    <col min="1800" max="1800" width="6.42578125" style="1" customWidth="1"/>
    <col min="1801" max="1801" width="7" style="1" customWidth="1"/>
    <col min="1802" max="2048" width="9.140625" style="1"/>
    <col min="2049" max="2050" width="3.85546875" style="1" customWidth="1"/>
    <col min="2051" max="2051" width="33.7109375" style="1" customWidth="1"/>
    <col min="2052" max="2053" width="8.5703125" style="1" customWidth="1"/>
    <col min="2054" max="2055" width="7" style="1" customWidth="1"/>
    <col min="2056" max="2056" width="6.42578125" style="1" customWidth="1"/>
    <col min="2057" max="2057" width="7" style="1" customWidth="1"/>
    <col min="2058" max="2304" width="9.140625" style="1"/>
    <col min="2305" max="2306" width="3.85546875" style="1" customWidth="1"/>
    <col min="2307" max="2307" width="33.7109375" style="1" customWidth="1"/>
    <col min="2308" max="2309" width="8.5703125" style="1" customWidth="1"/>
    <col min="2310" max="2311" width="7" style="1" customWidth="1"/>
    <col min="2312" max="2312" width="6.42578125" style="1" customWidth="1"/>
    <col min="2313" max="2313" width="7" style="1" customWidth="1"/>
    <col min="2314" max="2560" width="9.140625" style="1"/>
    <col min="2561" max="2562" width="3.85546875" style="1" customWidth="1"/>
    <col min="2563" max="2563" width="33.7109375" style="1" customWidth="1"/>
    <col min="2564" max="2565" width="8.5703125" style="1" customWidth="1"/>
    <col min="2566" max="2567" width="7" style="1" customWidth="1"/>
    <col min="2568" max="2568" width="6.42578125" style="1" customWidth="1"/>
    <col min="2569" max="2569" width="7" style="1" customWidth="1"/>
    <col min="2570" max="2816" width="9.140625" style="1"/>
    <col min="2817" max="2818" width="3.85546875" style="1" customWidth="1"/>
    <col min="2819" max="2819" width="33.7109375" style="1" customWidth="1"/>
    <col min="2820" max="2821" width="8.5703125" style="1" customWidth="1"/>
    <col min="2822" max="2823" width="7" style="1" customWidth="1"/>
    <col min="2824" max="2824" width="6.42578125" style="1" customWidth="1"/>
    <col min="2825" max="2825" width="7" style="1" customWidth="1"/>
    <col min="2826" max="3072" width="9.140625" style="1"/>
    <col min="3073" max="3074" width="3.85546875" style="1" customWidth="1"/>
    <col min="3075" max="3075" width="33.7109375" style="1" customWidth="1"/>
    <col min="3076" max="3077" width="8.5703125" style="1" customWidth="1"/>
    <col min="3078" max="3079" width="7" style="1" customWidth="1"/>
    <col min="3080" max="3080" width="6.42578125" style="1" customWidth="1"/>
    <col min="3081" max="3081" width="7" style="1" customWidth="1"/>
    <col min="3082" max="3328" width="9.140625" style="1"/>
    <col min="3329" max="3330" width="3.85546875" style="1" customWidth="1"/>
    <col min="3331" max="3331" width="33.7109375" style="1" customWidth="1"/>
    <col min="3332" max="3333" width="8.5703125" style="1" customWidth="1"/>
    <col min="3334" max="3335" width="7" style="1" customWidth="1"/>
    <col min="3336" max="3336" width="6.42578125" style="1" customWidth="1"/>
    <col min="3337" max="3337" width="7" style="1" customWidth="1"/>
    <col min="3338" max="3584" width="9.140625" style="1"/>
    <col min="3585" max="3586" width="3.85546875" style="1" customWidth="1"/>
    <col min="3587" max="3587" width="33.7109375" style="1" customWidth="1"/>
    <col min="3588" max="3589" width="8.5703125" style="1" customWidth="1"/>
    <col min="3590" max="3591" width="7" style="1" customWidth="1"/>
    <col min="3592" max="3592" width="6.42578125" style="1" customWidth="1"/>
    <col min="3593" max="3593" width="7" style="1" customWidth="1"/>
    <col min="3594" max="3840" width="9.140625" style="1"/>
    <col min="3841" max="3842" width="3.85546875" style="1" customWidth="1"/>
    <col min="3843" max="3843" width="33.7109375" style="1" customWidth="1"/>
    <col min="3844" max="3845" width="8.5703125" style="1" customWidth="1"/>
    <col min="3846" max="3847" width="7" style="1" customWidth="1"/>
    <col min="3848" max="3848" width="6.42578125" style="1" customWidth="1"/>
    <col min="3849" max="3849" width="7" style="1" customWidth="1"/>
    <col min="3850" max="4096" width="9.140625" style="1"/>
    <col min="4097" max="4098" width="3.85546875" style="1" customWidth="1"/>
    <col min="4099" max="4099" width="33.7109375" style="1" customWidth="1"/>
    <col min="4100" max="4101" width="8.5703125" style="1" customWidth="1"/>
    <col min="4102" max="4103" width="7" style="1" customWidth="1"/>
    <col min="4104" max="4104" width="6.42578125" style="1" customWidth="1"/>
    <col min="4105" max="4105" width="7" style="1" customWidth="1"/>
    <col min="4106" max="4352" width="9.140625" style="1"/>
    <col min="4353" max="4354" width="3.85546875" style="1" customWidth="1"/>
    <col min="4355" max="4355" width="33.7109375" style="1" customWidth="1"/>
    <col min="4356" max="4357" width="8.5703125" style="1" customWidth="1"/>
    <col min="4358" max="4359" width="7" style="1" customWidth="1"/>
    <col min="4360" max="4360" width="6.42578125" style="1" customWidth="1"/>
    <col min="4361" max="4361" width="7" style="1" customWidth="1"/>
    <col min="4362" max="4608" width="9.140625" style="1"/>
    <col min="4609" max="4610" width="3.85546875" style="1" customWidth="1"/>
    <col min="4611" max="4611" width="33.7109375" style="1" customWidth="1"/>
    <col min="4612" max="4613" width="8.5703125" style="1" customWidth="1"/>
    <col min="4614" max="4615" width="7" style="1" customWidth="1"/>
    <col min="4616" max="4616" width="6.42578125" style="1" customWidth="1"/>
    <col min="4617" max="4617" width="7" style="1" customWidth="1"/>
    <col min="4618" max="4864" width="9.140625" style="1"/>
    <col min="4865" max="4866" width="3.85546875" style="1" customWidth="1"/>
    <col min="4867" max="4867" width="33.7109375" style="1" customWidth="1"/>
    <col min="4868" max="4869" width="8.5703125" style="1" customWidth="1"/>
    <col min="4870" max="4871" width="7" style="1" customWidth="1"/>
    <col min="4872" max="4872" width="6.42578125" style="1" customWidth="1"/>
    <col min="4873" max="4873" width="7" style="1" customWidth="1"/>
    <col min="4874" max="5120" width="9.140625" style="1"/>
    <col min="5121" max="5122" width="3.85546875" style="1" customWidth="1"/>
    <col min="5123" max="5123" width="33.7109375" style="1" customWidth="1"/>
    <col min="5124" max="5125" width="8.5703125" style="1" customWidth="1"/>
    <col min="5126" max="5127" width="7" style="1" customWidth="1"/>
    <col min="5128" max="5128" width="6.42578125" style="1" customWidth="1"/>
    <col min="5129" max="5129" width="7" style="1" customWidth="1"/>
    <col min="5130" max="5376" width="9.140625" style="1"/>
    <col min="5377" max="5378" width="3.85546875" style="1" customWidth="1"/>
    <col min="5379" max="5379" width="33.7109375" style="1" customWidth="1"/>
    <col min="5380" max="5381" width="8.5703125" style="1" customWidth="1"/>
    <col min="5382" max="5383" width="7" style="1" customWidth="1"/>
    <col min="5384" max="5384" width="6.42578125" style="1" customWidth="1"/>
    <col min="5385" max="5385" width="7" style="1" customWidth="1"/>
    <col min="5386" max="5632" width="9.140625" style="1"/>
    <col min="5633" max="5634" width="3.85546875" style="1" customWidth="1"/>
    <col min="5635" max="5635" width="33.7109375" style="1" customWidth="1"/>
    <col min="5636" max="5637" width="8.5703125" style="1" customWidth="1"/>
    <col min="5638" max="5639" width="7" style="1" customWidth="1"/>
    <col min="5640" max="5640" width="6.42578125" style="1" customWidth="1"/>
    <col min="5641" max="5641" width="7" style="1" customWidth="1"/>
    <col min="5642" max="5888" width="9.140625" style="1"/>
    <col min="5889" max="5890" width="3.85546875" style="1" customWidth="1"/>
    <col min="5891" max="5891" width="33.7109375" style="1" customWidth="1"/>
    <col min="5892" max="5893" width="8.5703125" style="1" customWidth="1"/>
    <col min="5894" max="5895" width="7" style="1" customWidth="1"/>
    <col min="5896" max="5896" width="6.42578125" style="1" customWidth="1"/>
    <col min="5897" max="5897" width="7" style="1" customWidth="1"/>
    <col min="5898" max="6144" width="9.140625" style="1"/>
    <col min="6145" max="6146" width="3.85546875" style="1" customWidth="1"/>
    <col min="6147" max="6147" width="33.7109375" style="1" customWidth="1"/>
    <col min="6148" max="6149" width="8.5703125" style="1" customWidth="1"/>
    <col min="6150" max="6151" width="7" style="1" customWidth="1"/>
    <col min="6152" max="6152" width="6.42578125" style="1" customWidth="1"/>
    <col min="6153" max="6153" width="7" style="1" customWidth="1"/>
    <col min="6154" max="6400" width="9.140625" style="1"/>
    <col min="6401" max="6402" width="3.85546875" style="1" customWidth="1"/>
    <col min="6403" max="6403" width="33.7109375" style="1" customWidth="1"/>
    <col min="6404" max="6405" width="8.5703125" style="1" customWidth="1"/>
    <col min="6406" max="6407" width="7" style="1" customWidth="1"/>
    <col min="6408" max="6408" width="6.42578125" style="1" customWidth="1"/>
    <col min="6409" max="6409" width="7" style="1" customWidth="1"/>
    <col min="6410" max="6656" width="9.140625" style="1"/>
    <col min="6657" max="6658" width="3.85546875" style="1" customWidth="1"/>
    <col min="6659" max="6659" width="33.7109375" style="1" customWidth="1"/>
    <col min="6660" max="6661" width="8.5703125" style="1" customWidth="1"/>
    <col min="6662" max="6663" width="7" style="1" customWidth="1"/>
    <col min="6664" max="6664" width="6.42578125" style="1" customWidth="1"/>
    <col min="6665" max="6665" width="7" style="1" customWidth="1"/>
    <col min="6666" max="6912" width="9.140625" style="1"/>
    <col min="6913" max="6914" width="3.85546875" style="1" customWidth="1"/>
    <col min="6915" max="6915" width="33.7109375" style="1" customWidth="1"/>
    <col min="6916" max="6917" width="8.5703125" style="1" customWidth="1"/>
    <col min="6918" max="6919" width="7" style="1" customWidth="1"/>
    <col min="6920" max="6920" width="6.42578125" style="1" customWidth="1"/>
    <col min="6921" max="6921" width="7" style="1" customWidth="1"/>
    <col min="6922" max="7168" width="9.140625" style="1"/>
    <col min="7169" max="7170" width="3.85546875" style="1" customWidth="1"/>
    <col min="7171" max="7171" width="33.7109375" style="1" customWidth="1"/>
    <col min="7172" max="7173" width="8.5703125" style="1" customWidth="1"/>
    <col min="7174" max="7175" width="7" style="1" customWidth="1"/>
    <col min="7176" max="7176" width="6.42578125" style="1" customWidth="1"/>
    <col min="7177" max="7177" width="7" style="1" customWidth="1"/>
    <col min="7178" max="7424" width="9.140625" style="1"/>
    <col min="7425" max="7426" width="3.85546875" style="1" customWidth="1"/>
    <col min="7427" max="7427" width="33.7109375" style="1" customWidth="1"/>
    <col min="7428" max="7429" width="8.5703125" style="1" customWidth="1"/>
    <col min="7430" max="7431" width="7" style="1" customWidth="1"/>
    <col min="7432" max="7432" width="6.42578125" style="1" customWidth="1"/>
    <col min="7433" max="7433" width="7" style="1" customWidth="1"/>
    <col min="7434" max="7680" width="9.140625" style="1"/>
    <col min="7681" max="7682" width="3.85546875" style="1" customWidth="1"/>
    <col min="7683" max="7683" width="33.7109375" style="1" customWidth="1"/>
    <col min="7684" max="7685" width="8.5703125" style="1" customWidth="1"/>
    <col min="7686" max="7687" width="7" style="1" customWidth="1"/>
    <col min="7688" max="7688" width="6.42578125" style="1" customWidth="1"/>
    <col min="7689" max="7689" width="7" style="1" customWidth="1"/>
    <col min="7690" max="7936" width="9.140625" style="1"/>
    <col min="7937" max="7938" width="3.85546875" style="1" customWidth="1"/>
    <col min="7939" max="7939" width="33.7109375" style="1" customWidth="1"/>
    <col min="7940" max="7941" width="8.5703125" style="1" customWidth="1"/>
    <col min="7942" max="7943" width="7" style="1" customWidth="1"/>
    <col min="7944" max="7944" width="6.42578125" style="1" customWidth="1"/>
    <col min="7945" max="7945" width="7" style="1" customWidth="1"/>
    <col min="7946" max="8192" width="9.140625" style="1"/>
    <col min="8193" max="8194" width="3.85546875" style="1" customWidth="1"/>
    <col min="8195" max="8195" width="33.7109375" style="1" customWidth="1"/>
    <col min="8196" max="8197" width="8.5703125" style="1" customWidth="1"/>
    <col min="8198" max="8199" width="7" style="1" customWidth="1"/>
    <col min="8200" max="8200" width="6.42578125" style="1" customWidth="1"/>
    <col min="8201" max="8201" width="7" style="1" customWidth="1"/>
    <col min="8202" max="8448" width="9.140625" style="1"/>
    <col min="8449" max="8450" width="3.85546875" style="1" customWidth="1"/>
    <col min="8451" max="8451" width="33.7109375" style="1" customWidth="1"/>
    <col min="8452" max="8453" width="8.5703125" style="1" customWidth="1"/>
    <col min="8454" max="8455" width="7" style="1" customWidth="1"/>
    <col min="8456" max="8456" width="6.42578125" style="1" customWidth="1"/>
    <col min="8457" max="8457" width="7" style="1" customWidth="1"/>
    <col min="8458" max="8704" width="9.140625" style="1"/>
    <col min="8705" max="8706" width="3.85546875" style="1" customWidth="1"/>
    <col min="8707" max="8707" width="33.7109375" style="1" customWidth="1"/>
    <col min="8708" max="8709" width="8.5703125" style="1" customWidth="1"/>
    <col min="8710" max="8711" width="7" style="1" customWidth="1"/>
    <col min="8712" max="8712" width="6.42578125" style="1" customWidth="1"/>
    <col min="8713" max="8713" width="7" style="1" customWidth="1"/>
    <col min="8714" max="8960" width="9.140625" style="1"/>
    <col min="8961" max="8962" width="3.85546875" style="1" customWidth="1"/>
    <col min="8963" max="8963" width="33.7109375" style="1" customWidth="1"/>
    <col min="8964" max="8965" width="8.5703125" style="1" customWidth="1"/>
    <col min="8966" max="8967" width="7" style="1" customWidth="1"/>
    <col min="8968" max="8968" width="6.42578125" style="1" customWidth="1"/>
    <col min="8969" max="8969" width="7" style="1" customWidth="1"/>
    <col min="8970" max="9216" width="9.140625" style="1"/>
    <col min="9217" max="9218" width="3.85546875" style="1" customWidth="1"/>
    <col min="9219" max="9219" width="33.7109375" style="1" customWidth="1"/>
    <col min="9220" max="9221" width="8.5703125" style="1" customWidth="1"/>
    <col min="9222" max="9223" width="7" style="1" customWidth="1"/>
    <col min="9224" max="9224" width="6.42578125" style="1" customWidth="1"/>
    <col min="9225" max="9225" width="7" style="1" customWidth="1"/>
    <col min="9226" max="9472" width="9.140625" style="1"/>
    <col min="9473" max="9474" width="3.85546875" style="1" customWidth="1"/>
    <col min="9475" max="9475" width="33.7109375" style="1" customWidth="1"/>
    <col min="9476" max="9477" width="8.5703125" style="1" customWidth="1"/>
    <col min="9478" max="9479" width="7" style="1" customWidth="1"/>
    <col min="9480" max="9480" width="6.42578125" style="1" customWidth="1"/>
    <col min="9481" max="9481" width="7" style="1" customWidth="1"/>
    <col min="9482" max="9728" width="9.140625" style="1"/>
    <col min="9729" max="9730" width="3.85546875" style="1" customWidth="1"/>
    <col min="9731" max="9731" width="33.7109375" style="1" customWidth="1"/>
    <col min="9732" max="9733" width="8.5703125" style="1" customWidth="1"/>
    <col min="9734" max="9735" width="7" style="1" customWidth="1"/>
    <col min="9736" max="9736" width="6.42578125" style="1" customWidth="1"/>
    <col min="9737" max="9737" width="7" style="1" customWidth="1"/>
    <col min="9738" max="9984" width="9.140625" style="1"/>
    <col min="9985" max="9986" width="3.85546875" style="1" customWidth="1"/>
    <col min="9987" max="9987" width="33.7109375" style="1" customWidth="1"/>
    <col min="9988" max="9989" width="8.5703125" style="1" customWidth="1"/>
    <col min="9990" max="9991" width="7" style="1" customWidth="1"/>
    <col min="9992" max="9992" width="6.42578125" style="1" customWidth="1"/>
    <col min="9993" max="9993" width="7" style="1" customWidth="1"/>
    <col min="9994" max="10240" width="9.140625" style="1"/>
    <col min="10241" max="10242" width="3.85546875" style="1" customWidth="1"/>
    <col min="10243" max="10243" width="33.7109375" style="1" customWidth="1"/>
    <col min="10244" max="10245" width="8.5703125" style="1" customWidth="1"/>
    <col min="10246" max="10247" width="7" style="1" customWidth="1"/>
    <col min="10248" max="10248" width="6.42578125" style="1" customWidth="1"/>
    <col min="10249" max="10249" width="7" style="1" customWidth="1"/>
    <col min="10250" max="10496" width="9.140625" style="1"/>
    <col min="10497" max="10498" width="3.85546875" style="1" customWidth="1"/>
    <col min="10499" max="10499" width="33.7109375" style="1" customWidth="1"/>
    <col min="10500" max="10501" width="8.5703125" style="1" customWidth="1"/>
    <col min="10502" max="10503" width="7" style="1" customWidth="1"/>
    <col min="10504" max="10504" width="6.42578125" style="1" customWidth="1"/>
    <col min="10505" max="10505" width="7" style="1" customWidth="1"/>
    <col min="10506" max="10752" width="9.140625" style="1"/>
    <col min="10753" max="10754" width="3.85546875" style="1" customWidth="1"/>
    <col min="10755" max="10755" width="33.7109375" style="1" customWidth="1"/>
    <col min="10756" max="10757" width="8.5703125" style="1" customWidth="1"/>
    <col min="10758" max="10759" width="7" style="1" customWidth="1"/>
    <col min="10760" max="10760" width="6.42578125" style="1" customWidth="1"/>
    <col min="10761" max="10761" width="7" style="1" customWidth="1"/>
    <col min="10762" max="11008" width="9.140625" style="1"/>
    <col min="11009" max="11010" width="3.85546875" style="1" customWidth="1"/>
    <col min="11011" max="11011" width="33.7109375" style="1" customWidth="1"/>
    <col min="11012" max="11013" width="8.5703125" style="1" customWidth="1"/>
    <col min="11014" max="11015" width="7" style="1" customWidth="1"/>
    <col min="11016" max="11016" width="6.42578125" style="1" customWidth="1"/>
    <col min="11017" max="11017" width="7" style="1" customWidth="1"/>
    <col min="11018" max="11264" width="9.140625" style="1"/>
    <col min="11265" max="11266" width="3.85546875" style="1" customWidth="1"/>
    <col min="11267" max="11267" width="33.7109375" style="1" customWidth="1"/>
    <col min="11268" max="11269" width="8.5703125" style="1" customWidth="1"/>
    <col min="11270" max="11271" width="7" style="1" customWidth="1"/>
    <col min="11272" max="11272" width="6.42578125" style="1" customWidth="1"/>
    <col min="11273" max="11273" width="7" style="1" customWidth="1"/>
    <col min="11274" max="11520" width="9.140625" style="1"/>
    <col min="11521" max="11522" width="3.85546875" style="1" customWidth="1"/>
    <col min="11523" max="11523" width="33.7109375" style="1" customWidth="1"/>
    <col min="11524" max="11525" width="8.5703125" style="1" customWidth="1"/>
    <col min="11526" max="11527" width="7" style="1" customWidth="1"/>
    <col min="11528" max="11528" width="6.42578125" style="1" customWidth="1"/>
    <col min="11529" max="11529" width="7" style="1" customWidth="1"/>
    <col min="11530" max="11776" width="9.140625" style="1"/>
    <col min="11777" max="11778" width="3.85546875" style="1" customWidth="1"/>
    <col min="11779" max="11779" width="33.7109375" style="1" customWidth="1"/>
    <col min="11780" max="11781" width="8.5703125" style="1" customWidth="1"/>
    <col min="11782" max="11783" width="7" style="1" customWidth="1"/>
    <col min="11784" max="11784" width="6.42578125" style="1" customWidth="1"/>
    <col min="11785" max="11785" width="7" style="1" customWidth="1"/>
    <col min="11786" max="12032" width="9.140625" style="1"/>
    <col min="12033" max="12034" width="3.85546875" style="1" customWidth="1"/>
    <col min="12035" max="12035" width="33.7109375" style="1" customWidth="1"/>
    <col min="12036" max="12037" width="8.5703125" style="1" customWidth="1"/>
    <col min="12038" max="12039" width="7" style="1" customWidth="1"/>
    <col min="12040" max="12040" width="6.42578125" style="1" customWidth="1"/>
    <col min="12041" max="12041" width="7" style="1" customWidth="1"/>
    <col min="12042" max="12288" width="9.140625" style="1"/>
    <col min="12289" max="12290" width="3.85546875" style="1" customWidth="1"/>
    <col min="12291" max="12291" width="33.7109375" style="1" customWidth="1"/>
    <col min="12292" max="12293" width="8.5703125" style="1" customWidth="1"/>
    <col min="12294" max="12295" width="7" style="1" customWidth="1"/>
    <col min="12296" max="12296" width="6.42578125" style="1" customWidth="1"/>
    <col min="12297" max="12297" width="7" style="1" customWidth="1"/>
    <col min="12298" max="12544" width="9.140625" style="1"/>
    <col min="12545" max="12546" width="3.85546875" style="1" customWidth="1"/>
    <col min="12547" max="12547" width="33.7109375" style="1" customWidth="1"/>
    <col min="12548" max="12549" width="8.5703125" style="1" customWidth="1"/>
    <col min="12550" max="12551" width="7" style="1" customWidth="1"/>
    <col min="12552" max="12552" width="6.42578125" style="1" customWidth="1"/>
    <col min="12553" max="12553" width="7" style="1" customWidth="1"/>
    <col min="12554" max="12800" width="9.140625" style="1"/>
    <col min="12801" max="12802" width="3.85546875" style="1" customWidth="1"/>
    <col min="12803" max="12803" width="33.7109375" style="1" customWidth="1"/>
    <col min="12804" max="12805" width="8.5703125" style="1" customWidth="1"/>
    <col min="12806" max="12807" width="7" style="1" customWidth="1"/>
    <col min="12808" max="12808" width="6.42578125" style="1" customWidth="1"/>
    <col min="12809" max="12809" width="7" style="1" customWidth="1"/>
    <col min="12810" max="13056" width="9.140625" style="1"/>
    <col min="13057" max="13058" width="3.85546875" style="1" customWidth="1"/>
    <col min="13059" max="13059" width="33.7109375" style="1" customWidth="1"/>
    <col min="13060" max="13061" width="8.5703125" style="1" customWidth="1"/>
    <col min="13062" max="13063" width="7" style="1" customWidth="1"/>
    <col min="13064" max="13064" width="6.42578125" style="1" customWidth="1"/>
    <col min="13065" max="13065" width="7" style="1" customWidth="1"/>
    <col min="13066" max="13312" width="9.140625" style="1"/>
    <col min="13313" max="13314" width="3.85546875" style="1" customWidth="1"/>
    <col min="13315" max="13315" width="33.7109375" style="1" customWidth="1"/>
    <col min="13316" max="13317" width="8.5703125" style="1" customWidth="1"/>
    <col min="13318" max="13319" width="7" style="1" customWidth="1"/>
    <col min="13320" max="13320" width="6.42578125" style="1" customWidth="1"/>
    <col min="13321" max="13321" width="7" style="1" customWidth="1"/>
    <col min="13322" max="13568" width="9.140625" style="1"/>
    <col min="13569" max="13570" width="3.85546875" style="1" customWidth="1"/>
    <col min="13571" max="13571" width="33.7109375" style="1" customWidth="1"/>
    <col min="13572" max="13573" width="8.5703125" style="1" customWidth="1"/>
    <col min="13574" max="13575" width="7" style="1" customWidth="1"/>
    <col min="13576" max="13576" width="6.42578125" style="1" customWidth="1"/>
    <col min="13577" max="13577" width="7" style="1" customWidth="1"/>
    <col min="13578" max="13824" width="9.140625" style="1"/>
    <col min="13825" max="13826" width="3.85546875" style="1" customWidth="1"/>
    <col min="13827" max="13827" width="33.7109375" style="1" customWidth="1"/>
    <col min="13828" max="13829" width="8.5703125" style="1" customWidth="1"/>
    <col min="13830" max="13831" width="7" style="1" customWidth="1"/>
    <col min="13832" max="13832" width="6.42578125" style="1" customWidth="1"/>
    <col min="13833" max="13833" width="7" style="1" customWidth="1"/>
    <col min="13834" max="14080" width="9.140625" style="1"/>
    <col min="14081" max="14082" width="3.85546875" style="1" customWidth="1"/>
    <col min="14083" max="14083" width="33.7109375" style="1" customWidth="1"/>
    <col min="14084" max="14085" width="8.5703125" style="1" customWidth="1"/>
    <col min="14086" max="14087" width="7" style="1" customWidth="1"/>
    <col min="14088" max="14088" width="6.42578125" style="1" customWidth="1"/>
    <col min="14089" max="14089" width="7" style="1" customWidth="1"/>
    <col min="14090" max="14336" width="9.140625" style="1"/>
    <col min="14337" max="14338" width="3.85546875" style="1" customWidth="1"/>
    <col min="14339" max="14339" width="33.7109375" style="1" customWidth="1"/>
    <col min="14340" max="14341" width="8.5703125" style="1" customWidth="1"/>
    <col min="14342" max="14343" width="7" style="1" customWidth="1"/>
    <col min="14344" max="14344" width="6.42578125" style="1" customWidth="1"/>
    <col min="14345" max="14345" width="7" style="1" customWidth="1"/>
    <col min="14346" max="14592" width="9.140625" style="1"/>
    <col min="14593" max="14594" width="3.85546875" style="1" customWidth="1"/>
    <col min="14595" max="14595" width="33.7109375" style="1" customWidth="1"/>
    <col min="14596" max="14597" width="8.5703125" style="1" customWidth="1"/>
    <col min="14598" max="14599" width="7" style="1" customWidth="1"/>
    <col min="14600" max="14600" width="6.42578125" style="1" customWidth="1"/>
    <col min="14601" max="14601" width="7" style="1" customWidth="1"/>
    <col min="14602" max="14848" width="9.140625" style="1"/>
    <col min="14849" max="14850" width="3.85546875" style="1" customWidth="1"/>
    <col min="14851" max="14851" width="33.7109375" style="1" customWidth="1"/>
    <col min="14852" max="14853" width="8.5703125" style="1" customWidth="1"/>
    <col min="14854" max="14855" width="7" style="1" customWidth="1"/>
    <col min="14856" max="14856" width="6.42578125" style="1" customWidth="1"/>
    <col min="14857" max="14857" width="7" style="1" customWidth="1"/>
    <col min="14858" max="15104" width="9.140625" style="1"/>
    <col min="15105" max="15106" width="3.85546875" style="1" customWidth="1"/>
    <col min="15107" max="15107" width="33.7109375" style="1" customWidth="1"/>
    <col min="15108" max="15109" width="8.5703125" style="1" customWidth="1"/>
    <col min="15110" max="15111" width="7" style="1" customWidth="1"/>
    <col min="15112" max="15112" width="6.42578125" style="1" customWidth="1"/>
    <col min="15113" max="15113" width="7" style="1" customWidth="1"/>
    <col min="15114" max="15360" width="9.140625" style="1"/>
    <col min="15361" max="15362" width="3.85546875" style="1" customWidth="1"/>
    <col min="15363" max="15363" width="33.7109375" style="1" customWidth="1"/>
    <col min="15364" max="15365" width="8.5703125" style="1" customWidth="1"/>
    <col min="15366" max="15367" width="7" style="1" customWidth="1"/>
    <col min="15368" max="15368" width="6.42578125" style="1" customWidth="1"/>
    <col min="15369" max="15369" width="7" style="1" customWidth="1"/>
    <col min="15370" max="15616" width="9.140625" style="1"/>
    <col min="15617" max="15618" width="3.85546875" style="1" customWidth="1"/>
    <col min="15619" max="15619" width="33.7109375" style="1" customWidth="1"/>
    <col min="15620" max="15621" width="8.5703125" style="1" customWidth="1"/>
    <col min="15622" max="15623" width="7" style="1" customWidth="1"/>
    <col min="15624" max="15624" width="6.42578125" style="1" customWidth="1"/>
    <col min="15625" max="15625" width="7" style="1" customWidth="1"/>
    <col min="15626" max="15872" width="9.140625" style="1"/>
    <col min="15873" max="15874" width="3.85546875" style="1" customWidth="1"/>
    <col min="15875" max="15875" width="33.7109375" style="1" customWidth="1"/>
    <col min="15876" max="15877" width="8.5703125" style="1" customWidth="1"/>
    <col min="15878" max="15879" width="7" style="1" customWidth="1"/>
    <col min="15880" max="15880" width="6.42578125" style="1" customWidth="1"/>
    <col min="15881" max="15881" width="7" style="1" customWidth="1"/>
    <col min="15882" max="16128" width="9.140625" style="1"/>
    <col min="16129" max="16130" width="3.85546875" style="1" customWidth="1"/>
    <col min="16131" max="16131" width="33.7109375" style="1" customWidth="1"/>
    <col min="16132" max="16133" width="8.5703125" style="1" customWidth="1"/>
    <col min="16134" max="16135" width="7" style="1" customWidth="1"/>
    <col min="16136" max="16136" width="6.42578125" style="1" customWidth="1"/>
    <col min="16137" max="16137" width="7" style="1" customWidth="1"/>
    <col min="16138" max="16384" width="9.140625" style="1"/>
  </cols>
  <sheetData>
    <row r="1" spans="1:9" x14ac:dyDescent="0.2">
      <c r="A1" s="97" t="s">
        <v>86</v>
      </c>
      <c r="B1" s="97"/>
      <c r="C1" s="97"/>
      <c r="D1" s="97"/>
      <c r="E1" s="97"/>
      <c r="F1" s="97"/>
      <c r="G1" s="97"/>
    </row>
    <row r="2" spans="1:9" x14ac:dyDescent="0.2">
      <c r="A2" s="97" t="s">
        <v>88</v>
      </c>
      <c r="B2" s="97"/>
      <c r="C2" s="97"/>
      <c r="D2" s="97"/>
      <c r="E2" s="97"/>
      <c r="F2" s="97"/>
      <c r="G2" s="97"/>
    </row>
    <row r="3" spans="1:9" x14ac:dyDescent="0.2">
      <c r="A3" s="97" t="s">
        <v>114</v>
      </c>
      <c r="B3" s="97"/>
      <c r="C3" s="97"/>
      <c r="D3" s="97"/>
      <c r="E3" s="97"/>
      <c r="F3" s="97"/>
      <c r="G3" s="97"/>
    </row>
    <row r="4" spans="1:9" x14ac:dyDescent="0.2">
      <c r="A4" s="98" t="s">
        <v>118</v>
      </c>
      <c r="B4" s="98"/>
      <c r="C4" s="98"/>
      <c r="G4" s="58" t="s">
        <v>115</v>
      </c>
    </row>
    <row r="5" spans="1:9" x14ac:dyDescent="0.2">
      <c r="A5" s="93"/>
      <c r="B5" s="93" t="s">
        <v>0</v>
      </c>
      <c r="C5" s="93" t="s">
        <v>1</v>
      </c>
      <c r="D5" s="93" t="s">
        <v>81</v>
      </c>
      <c r="E5" s="93" t="s">
        <v>82</v>
      </c>
      <c r="F5" s="93" t="s">
        <v>83</v>
      </c>
      <c r="G5" s="93"/>
      <c r="H5" s="4"/>
      <c r="I5" s="4"/>
    </row>
    <row r="6" spans="1:9" x14ac:dyDescent="0.2">
      <c r="A6" s="93"/>
      <c r="B6" s="93"/>
      <c r="C6" s="93"/>
      <c r="D6" s="93"/>
      <c r="E6" s="93"/>
      <c r="F6" s="64" t="s">
        <v>2</v>
      </c>
      <c r="G6" s="64" t="s">
        <v>3</v>
      </c>
      <c r="H6" s="4"/>
      <c r="I6" s="4"/>
    </row>
    <row r="7" spans="1:9" x14ac:dyDescent="0.2">
      <c r="A7" s="93" t="s">
        <v>23</v>
      </c>
      <c r="B7" s="93"/>
      <c r="C7" s="93"/>
      <c r="D7" s="64">
        <v>122</v>
      </c>
      <c r="E7" s="64">
        <v>120</v>
      </c>
      <c r="F7" s="64">
        <f>E7-D7</f>
        <v>-2</v>
      </c>
      <c r="G7" s="10">
        <f>E7*100/D7-100</f>
        <v>-1.6393442622950829</v>
      </c>
      <c r="H7" s="4"/>
      <c r="I7" s="4"/>
    </row>
    <row r="8" spans="1:9" x14ac:dyDescent="0.2">
      <c r="A8" s="92" t="s">
        <v>4</v>
      </c>
      <c r="B8" s="5">
        <v>1</v>
      </c>
      <c r="C8" s="17" t="s">
        <v>24</v>
      </c>
      <c r="D8" s="6"/>
      <c r="E8" s="6"/>
      <c r="F8" s="52"/>
      <c r="G8" s="60"/>
    </row>
    <row r="9" spans="1:9" x14ac:dyDescent="0.2">
      <c r="A9" s="92"/>
      <c r="B9" s="5">
        <v>2</v>
      </c>
      <c r="C9" s="17" t="s">
        <v>25</v>
      </c>
      <c r="D9" s="44">
        <v>63</v>
      </c>
      <c r="E9" s="44">
        <v>52</v>
      </c>
      <c r="F9" s="46">
        <f t="shared" ref="F9:F23" si="0">E9-D9</f>
        <v>-11</v>
      </c>
      <c r="G9" s="67">
        <f t="shared" ref="G9:G23" si="1">E9*100/D9-100</f>
        <v>-17.460317460317455</v>
      </c>
      <c r="H9" s="14"/>
      <c r="I9" s="14"/>
    </row>
    <row r="10" spans="1:9" ht="18" x14ac:dyDescent="0.2">
      <c r="A10" s="92"/>
      <c r="B10" s="5">
        <v>3</v>
      </c>
      <c r="C10" s="51" t="s">
        <v>31</v>
      </c>
      <c r="D10" s="52"/>
      <c r="E10" s="52"/>
      <c r="F10" s="52"/>
      <c r="G10" s="60"/>
    </row>
    <row r="11" spans="1:9" x14ac:dyDescent="0.2">
      <c r="A11" s="92"/>
      <c r="B11" s="5">
        <v>4</v>
      </c>
      <c r="C11" s="19" t="s">
        <v>26</v>
      </c>
      <c r="D11" s="44">
        <v>2</v>
      </c>
      <c r="E11" s="44">
        <v>2</v>
      </c>
      <c r="F11" s="46">
        <f t="shared" si="0"/>
        <v>0</v>
      </c>
      <c r="G11" s="67">
        <f t="shared" si="1"/>
        <v>0</v>
      </c>
    </row>
    <row r="12" spans="1:9" x14ac:dyDescent="0.2">
      <c r="A12" s="92"/>
      <c r="B12" s="5">
        <v>5</v>
      </c>
      <c r="C12" s="19" t="s">
        <v>32</v>
      </c>
      <c r="D12" s="44">
        <v>1</v>
      </c>
      <c r="E12" s="44">
        <v>0</v>
      </c>
      <c r="F12" s="46">
        <f t="shared" si="0"/>
        <v>-1</v>
      </c>
      <c r="G12" s="67">
        <f t="shared" si="1"/>
        <v>-100</v>
      </c>
      <c r="H12" s="14"/>
      <c r="I12" s="14"/>
    </row>
    <row r="13" spans="1:9" x14ac:dyDescent="0.2">
      <c r="A13" s="92"/>
      <c r="B13" s="5">
        <v>6</v>
      </c>
      <c r="C13" s="17" t="s">
        <v>33</v>
      </c>
      <c r="D13" s="44">
        <v>35</v>
      </c>
      <c r="E13" s="44">
        <v>44</v>
      </c>
      <c r="F13" s="46">
        <f t="shared" si="0"/>
        <v>9</v>
      </c>
      <c r="G13" s="67">
        <f t="shared" si="1"/>
        <v>25.714285714285708</v>
      </c>
    </row>
    <row r="14" spans="1:9" x14ac:dyDescent="0.2">
      <c r="A14" s="92"/>
      <c r="B14" s="5">
        <v>7</v>
      </c>
      <c r="C14" s="17" t="s">
        <v>34</v>
      </c>
      <c r="D14" s="6"/>
      <c r="E14" s="6"/>
      <c r="F14" s="52"/>
      <c r="G14" s="60"/>
    </row>
    <row r="15" spans="1:9" x14ac:dyDescent="0.2">
      <c r="A15" s="92"/>
      <c r="B15" s="5">
        <v>8</v>
      </c>
      <c r="C15" s="17" t="s">
        <v>35</v>
      </c>
      <c r="D15" s="44">
        <v>3</v>
      </c>
      <c r="E15" s="44">
        <v>6</v>
      </c>
      <c r="F15" s="46">
        <f t="shared" si="0"/>
        <v>3</v>
      </c>
      <c r="G15" s="67">
        <f t="shared" si="1"/>
        <v>100</v>
      </c>
    </row>
    <row r="16" spans="1:9" x14ac:dyDescent="0.2">
      <c r="A16" s="92"/>
      <c r="B16" s="5">
        <v>9</v>
      </c>
      <c r="C16" s="17" t="s">
        <v>36</v>
      </c>
      <c r="D16" s="44">
        <v>2</v>
      </c>
      <c r="E16" s="44">
        <v>0</v>
      </c>
      <c r="F16" s="46">
        <f t="shared" si="0"/>
        <v>-2</v>
      </c>
      <c r="G16" s="67">
        <f t="shared" si="1"/>
        <v>-100</v>
      </c>
    </row>
    <row r="17" spans="1:7" x14ac:dyDescent="0.2">
      <c r="A17" s="92"/>
      <c r="B17" s="5">
        <v>10</v>
      </c>
      <c r="C17" s="17" t="s">
        <v>37</v>
      </c>
      <c r="D17" s="44">
        <v>1</v>
      </c>
      <c r="E17" s="44">
        <v>0</v>
      </c>
      <c r="F17" s="46">
        <f t="shared" si="0"/>
        <v>-1</v>
      </c>
      <c r="G17" s="67">
        <f t="shared" si="1"/>
        <v>-100</v>
      </c>
    </row>
    <row r="18" spans="1:7" x14ac:dyDescent="0.2">
      <c r="A18" s="92"/>
      <c r="B18" s="5">
        <v>11</v>
      </c>
      <c r="C18" s="20" t="s">
        <v>91</v>
      </c>
      <c r="D18" s="44">
        <v>12</v>
      </c>
      <c r="E18" s="44">
        <v>11</v>
      </c>
      <c r="F18" s="46">
        <f t="shared" si="0"/>
        <v>-1</v>
      </c>
      <c r="G18" s="67">
        <f t="shared" si="1"/>
        <v>-8.3333333333333286</v>
      </c>
    </row>
    <row r="19" spans="1:7" ht="18" x14ac:dyDescent="0.2">
      <c r="A19" s="92"/>
      <c r="B19" s="5">
        <v>12</v>
      </c>
      <c r="C19" s="19" t="s">
        <v>38</v>
      </c>
      <c r="D19" s="6"/>
      <c r="E19" s="6"/>
      <c r="F19" s="52"/>
      <c r="G19" s="60"/>
    </row>
    <row r="20" spans="1:7" x14ac:dyDescent="0.2">
      <c r="A20" s="92"/>
      <c r="B20" s="5">
        <v>13</v>
      </c>
      <c r="C20" s="17" t="s">
        <v>27</v>
      </c>
      <c r="D20" s="44">
        <v>1</v>
      </c>
      <c r="E20" s="44">
        <v>4</v>
      </c>
      <c r="F20" s="46">
        <f t="shared" si="0"/>
        <v>3</v>
      </c>
      <c r="G20" s="67" t="s">
        <v>103</v>
      </c>
    </row>
    <row r="21" spans="1:7" x14ac:dyDescent="0.2">
      <c r="A21" s="92"/>
      <c r="B21" s="5">
        <v>14</v>
      </c>
      <c r="C21" s="17" t="s">
        <v>28</v>
      </c>
      <c r="D21" s="44">
        <v>0</v>
      </c>
      <c r="E21" s="44">
        <v>1</v>
      </c>
      <c r="F21" s="46">
        <f t="shared" si="0"/>
        <v>1</v>
      </c>
      <c r="G21" s="60"/>
    </row>
    <row r="22" spans="1:7" x14ac:dyDescent="0.2">
      <c r="A22" s="92"/>
      <c r="B22" s="5">
        <v>15</v>
      </c>
      <c r="C22" s="17" t="s">
        <v>84</v>
      </c>
      <c r="D22" s="44">
        <v>1</v>
      </c>
      <c r="E22" s="44">
        <v>0</v>
      </c>
      <c r="F22" s="46">
        <f t="shared" si="0"/>
        <v>-1</v>
      </c>
      <c r="G22" s="67">
        <f t="shared" si="1"/>
        <v>-100</v>
      </c>
    </row>
    <row r="23" spans="1:7" x14ac:dyDescent="0.2">
      <c r="A23" s="92"/>
      <c r="B23" s="5">
        <v>16</v>
      </c>
      <c r="C23" s="17" t="s">
        <v>29</v>
      </c>
      <c r="D23" s="44">
        <v>1</v>
      </c>
      <c r="E23" s="44">
        <v>0</v>
      </c>
      <c r="F23" s="46">
        <f t="shared" si="0"/>
        <v>-1</v>
      </c>
      <c r="G23" s="67">
        <f t="shared" si="1"/>
        <v>-100</v>
      </c>
    </row>
    <row r="24" spans="1:7" ht="18" x14ac:dyDescent="0.2">
      <c r="A24" s="92"/>
      <c r="B24" s="5">
        <v>17</v>
      </c>
      <c r="C24" s="19" t="s">
        <v>30</v>
      </c>
      <c r="D24" s="6"/>
      <c r="E24" s="6"/>
      <c r="F24" s="52"/>
      <c r="G24" s="60"/>
    </row>
    <row r="25" spans="1:7" x14ac:dyDescent="0.2">
      <c r="A25" s="93" t="s">
        <v>39</v>
      </c>
      <c r="B25" s="93"/>
      <c r="C25" s="93"/>
      <c r="D25" s="64">
        <v>87</v>
      </c>
      <c r="E25" s="64">
        <v>108</v>
      </c>
      <c r="F25" s="64">
        <f t="shared" ref="F25:F83" si="2">E25-D25</f>
        <v>21</v>
      </c>
      <c r="G25" s="10">
        <f t="shared" ref="G25:G66" si="3">E25*100/D25-100</f>
        <v>24.137931034482762</v>
      </c>
    </row>
    <row r="26" spans="1:7" x14ac:dyDescent="0.2">
      <c r="A26" s="92" t="s">
        <v>85</v>
      </c>
      <c r="B26" s="5">
        <v>18</v>
      </c>
      <c r="C26" s="11" t="s">
        <v>6</v>
      </c>
      <c r="D26" s="21"/>
      <c r="E26" s="6"/>
      <c r="F26" s="52"/>
      <c r="G26" s="60"/>
    </row>
    <row r="27" spans="1:7" x14ac:dyDescent="0.2">
      <c r="A27" s="92"/>
      <c r="B27" s="5">
        <v>19</v>
      </c>
      <c r="C27" s="11" t="s">
        <v>7</v>
      </c>
      <c r="D27" s="68">
        <v>4</v>
      </c>
      <c r="E27" s="68">
        <v>5</v>
      </c>
      <c r="F27" s="69">
        <f t="shared" ref="F27:F42" si="4">E27-D27</f>
        <v>1</v>
      </c>
      <c r="G27" s="70">
        <f t="shared" ref="G27:G42" si="5">E27*100/D27-100</f>
        <v>25</v>
      </c>
    </row>
    <row r="28" spans="1:7" x14ac:dyDescent="0.2">
      <c r="A28" s="92"/>
      <c r="B28" s="5">
        <v>20</v>
      </c>
      <c r="C28" s="11" t="s">
        <v>8</v>
      </c>
      <c r="D28" s="68">
        <v>29</v>
      </c>
      <c r="E28" s="68">
        <v>43</v>
      </c>
      <c r="F28" s="69">
        <f t="shared" si="4"/>
        <v>14</v>
      </c>
      <c r="G28" s="70">
        <f t="shared" si="5"/>
        <v>48.275862068965523</v>
      </c>
    </row>
    <row r="29" spans="1:7" x14ac:dyDescent="0.2">
      <c r="A29" s="92"/>
      <c r="B29" s="5">
        <v>21</v>
      </c>
      <c r="C29" s="11" t="s">
        <v>9</v>
      </c>
      <c r="D29" s="68">
        <v>14</v>
      </c>
      <c r="E29" s="68">
        <v>13</v>
      </c>
      <c r="F29" s="69">
        <f t="shared" si="4"/>
        <v>-1</v>
      </c>
      <c r="G29" s="70">
        <f t="shared" si="5"/>
        <v>-7.1428571428571388</v>
      </c>
    </row>
    <row r="30" spans="1:7" x14ac:dyDescent="0.2">
      <c r="A30" s="92"/>
      <c r="B30" s="5">
        <v>22</v>
      </c>
      <c r="C30" s="11" t="s">
        <v>10</v>
      </c>
      <c r="D30" s="68">
        <v>40</v>
      </c>
      <c r="E30" s="68">
        <v>47</v>
      </c>
      <c r="F30" s="69">
        <f t="shared" si="4"/>
        <v>7</v>
      </c>
      <c r="G30" s="70">
        <f t="shared" si="5"/>
        <v>17.5</v>
      </c>
    </row>
    <row r="31" spans="1:7" x14ac:dyDescent="0.2">
      <c r="A31" s="92"/>
      <c r="B31" s="5">
        <v>23</v>
      </c>
      <c r="C31" s="11" t="s">
        <v>40</v>
      </c>
      <c r="D31" s="68">
        <v>16</v>
      </c>
      <c r="E31" s="68">
        <v>18</v>
      </c>
      <c r="F31" s="69">
        <f t="shared" si="4"/>
        <v>2</v>
      </c>
      <c r="G31" s="70">
        <f t="shared" si="5"/>
        <v>12.5</v>
      </c>
    </row>
    <row r="32" spans="1:7" x14ac:dyDescent="0.2">
      <c r="A32" s="92"/>
      <c r="B32" s="5">
        <v>24</v>
      </c>
      <c r="C32" s="11" t="s">
        <v>43</v>
      </c>
      <c r="D32" s="68">
        <v>3</v>
      </c>
      <c r="E32" s="68">
        <v>9</v>
      </c>
      <c r="F32" s="69">
        <f t="shared" si="4"/>
        <v>6</v>
      </c>
      <c r="G32" s="70">
        <f t="shared" si="5"/>
        <v>200</v>
      </c>
    </row>
    <row r="33" spans="1:7" x14ac:dyDescent="0.2">
      <c r="A33" s="92"/>
      <c r="B33" s="5">
        <v>25</v>
      </c>
      <c r="C33" s="11" t="s">
        <v>42</v>
      </c>
      <c r="D33" s="68">
        <v>32</v>
      </c>
      <c r="E33" s="68">
        <v>38</v>
      </c>
      <c r="F33" s="69">
        <f t="shared" si="4"/>
        <v>6</v>
      </c>
      <c r="G33" s="70">
        <f t="shared" si="5"/>
        <v>18.75</v>
      </c>
    </row>
    <row r="34" spans="1:7" x14ac:dyDescent="0.2">
      <c r="A34" s="92"/>
      <c r="B34" s="5">
        <v>26</v>
      </c>
      <c r="C34" s="11" t="s">
        <v>44</v>
      </c>
      <c r="D34" s="68">
        <v>23</v>
      </c>
      <c r="E34" s="68">
        <v>32</v>
      </c>
      <c r="F34" s="69">
        <f t="shared" si="4"/>
        <v>9</v>
      </c>
      <c r="G34" s="70">
        <f t="shared" si="5"/>
        <v>39.130434782608688</v>
      </c>
    </row>
    <row r="35" spans="1:7" x14ac:dyDescent="0.2">
      <c r="A35" s="92"/>
      <c r="B35" s="5">
        <v>27</v>
      </c>
      <c r="C35" s="11" t="s">
        <v>41</v>
      </c>
      <c r="D35" s="68">
        <v>11</v>
      </c>
      <c r="E35" s="68">
        <v>7</v>
      </c>
      <c r="F35" s="69">
        <f t="shared" si="4"/>
        <v>-4</v>
      </c>
      <c r="G35" s="70">
        <f t="shared" si="5"/>
        <v>-36.363636363636367</v>
      </c>
    </row>
    <row r="36" spans="1:7" x14ac:dyDescent="0.2">
      <c r="A36" s="92"/>
      <c r="B36" s="5">
        <v>28</v>
      </c>
      <c r="C36" s="11" t="s">
        <v>50</v>
      </c>
      <c r="D36" s="68">
        <v>2</v>
      </c>
      <c r="E36" s="68">
        <v>4</v>
      </c>
      <c r="F36" s="69">
        <f t="shared" si="4"/>
        <v>2</v>
      </c>
      <c r="G36" s="70">
        <f t="shared" si="5"/>
        <v>100</v>
      </c>
    </row>
    <row r="37" spans="1:7" x14ac:dyDescent="0.2">
      <c r="A37" s="92"/>
      <c r="B37" s="5">
        <v>29</v>
      </c>
      <c r="C37" s="11" t="s">
        <v>112</v>
      </c>
      <c r="D37" s="68">
        <v>3</v>
      </c>
      <c r="E37" s="68">
        <v>14</v>
      </c>
      <c r="F37" s="69">
        <f t="shared" si="4"/>
        <v>11</v>
      </c>
      <c r="G37" s="70">
        <f t="shared" si="5"/>
        <v>366.66666666666669</v>
      </c>
    </row>
    <row r="38" spans="1:7" x14ac:dyDescent="0.2">
      <c r="A38" s="92"/>
      <c r="B38" s="5">
        <v>30</v>
      </c>
      <c r="C38" s="11" t="s">
        <v>45</v>
      </c>
      <c r="D38" s="68">
        <v>49</v>
      </c>
      <c r="E38" s="68">
        <v>50</v>
      </c>
      <c r="F38" s="69">
        <f t="shared" si="4"/>
        <v>1</v>
      </c>
      <c r="G38" s="70">
        <f t="shared" si="5"/>
        <v>2.0408163265306172</v>
      </c>
    </row>
    <row r="39" spans="1:7" x14ac:dyDescent="0.2">
      <c r="A39" s="92"/>
      <c r="B39" s="5">
        <v>31</v>
      </c>
      <c r="C39" s="11" t="s">
        <v>46</v>
      </c>
      <c r="D39" s="68">
        <v>16</v>
      </c>
      <c r="E39" s="68">
        <v>19</v>
      </c>
      <c r="F39" s="69">
        <f t="shared" si="4"/>
        <v>3</v>
      </c>
      <c r="G39" s="70">
        <f t="shared" si="5"/>
        <v>18.75</v>
      </c>
    </row>
    <row r="40" spans="1:7" x14ac:dyDescent="0.2">
      <c r="A40" s="92"/>
      <c r="B40" s="5">
        <v>32</v>
      </c>
      <c r="C40" s="11" t="s">
        <v>47</v>
      </c>
      <c r="D40" s="68">
        <v>4</v>
      </c>
      <c r="E40" s="68">
        <v>5</v>
      </c>
      <c r="F40" s="69">
        <f t="shared" si="4"/>
        <v>1</v>
      </c>
      <c r="G40" s="70">
        <f t="shared" si="5"/>
        <v>25</v>
      </c>
    </row>
    <row r="41" spans="1:7" x14ac:dyDescent="0.2">
      <c r="A41" s="92"/>
      <c r="B41" s="5">
        <v>33</v>
      </c>
      <c r="C41" s="11" t="s">
        <v>48</v>
      </c>
      <c r="D41" s="68">
        <v>11</v>
      </c>
      <c r="E41" s="68">
        <v>11</v>
      </c>
      <c r="F41" s="69">
        <f t="shared" si="4"/>
        <v>0</v>
      </c>
      <c r="G41" s="70">
        <f t="shared" si="5"/>
        <v>0</v>
      </c>
    </row>
    <row r="42" spans="1:7" x14ac:dyDescent="0.2">
      <c r="A42" s="92"/>
      <c r="B42" s="5">
        <v>34</v>
      </c>
      <c r="C42" s="11" t="s">
        <v>49</v>
      </c>
      <c r="D42" s="68">
        <v>55</v>
      </c>
      <c r="E42" s="68">
        <v>46</v>
      </c>
      <c r="F42" s="69">
        <f t="shared" si="4"/>
        <v>-9</v>
      </c>
      <c r="G42" s="70">
        <f t="shared" si="5"/>
        <v>-16.36363636363636</v>
      </c>
    </row>
    <row r="43" spans="1:7" x14ac:dyDescent="0.2">
      <c r="A43" s="102" t="s">
        <v>51</v>
      </c>
      <c r="B43" s="103"/>
      <c r="C43" s="103"/>
      <c r="D43" s="64">
        <v>122</v>
      </c>
      <c r="E43" s="64">
        <v>120</v>
      </c>
      <c r="F43" s="64">
        <f t="shared" si="2"/>
        <v>-2</v>
      </c>
      <c r="G43" s="10">
        <f t="shared" si="3"/>
        <v>-1.6393442622950829</v>
      </c>
    </row>
    <row r="44" spans="1:7" x14ac:dyDescent="0.2">
      <c r="A44" s="107"/>
      <c r="B44" s="5">
        <v>35</v>
      </c>
      <c r="C44" s="11" t="s">
        <v>52</v>
      </c>
      <c r="D44" s="68">
        <v>19</v>
      </c>
      <c r="E44" s="68">
        <v>27</v>
      </c>
      <c r="F44" s="69">
        <f t="shared" si="2"/>
        <v>8</v>
      </c>
      <c r="G44" s="70">
        <f t="shared" si="3"/>
        <v>42.10526315789474</v>
      </c>
    </row>
    <row r="45" spans="1:7" x14ac:dyDescent="0.2">
      <c r="A45" s="108"/>
      <c r="B45" s="5">
        <v>36</v>
      </c>
      <c r="C45" s="11" t="s">
        <v>53</v>
      </c>
      <c r="D45" s="68">
        <v>22</v>
      </c>
      <c r="E45" s="68">
        <v>13</v>
      </c>
      <c r="F45" s="69">
        <f t="shared" si="2"/>
        <v>-9</v>
      </c>
      <c r="G45" s="70">
        <f t="shared" si="3"/>
        <v>-40.909090909090907</v>
      </c>
    </row>
    <row r="46" spans="1:7" x14ac:dyDescent="0.2">
      <c r="A46" s="108"/>
      <c r="B46" s="5">
        <v>37</v>
      </c>
      <c r="C46" s="11" t="s">
        <v>54</v>
      </c>
      <c r="D46" s="68">
        <v>39</v>
      </c>
      <c r="E46" s="68">
        <v>32</v>
      </c>
      <c r="F46" s="69">
        <f t="shared" si="2"/>
        <v>-7</v>
      </c>
      <c r="G46" s="70">
        <f t="shared" si="3"/>
        <v>-17.948717948717942</v>
      </c>
    </row>
    <row r="47" spans="1:7" x14ac:dyDescent="0.2">
      <c r="A47" s="108"/>
      <c r="B47" s="5">
        <v>38</v>
      </c>
      <c r="C47" s="11" t="s">
        <v>55</v>
      </c>
      <c r="D47" s="68">
        <v>42</v>
      </c>
      <c r="E47" s="68">
        <v>48</v>
      </c>
      <c r="F47" s="69">
        <f t="shared" si="2"/>
        <v>6</v>
      </c>
      <c r="G47" s="70">
        <f t="shared" si="3"/>
        <v>14.285714285714292</v>
      </c>
    </row>
    <row r="48" spans="1:7" x14ac:dyDescent="0.2">
      <c r="A48" s="108"/>
      <c r="B48" s="5">
        <v>39</v>
      </c>
      <c r="C48" s="12" t="s">
        <v>56</v>
      </c>
      <c r="D48" s="68">
        <v>18</v>
      </c>
      <c r="E48" s="68">
        <v>28</v>
      </c>
      <c r="F48" s="69">
        <f t="shared" si="2"/>
        <v>10</v>
      </c>
      <c r="G48" s="70">
        <f t="shared" si="3"/>
        <v>55.555555555555543</v>
      </c>
    </row>
    <row r="49" spans="1:10" x14ac:dyDescent="0.2">
      <c r="A49" s="108"/>
      <c r="B49" s="5">
        <v>40</v>
      </c>
      <c r="C49" s="11" t="s">
        <v>57</v>
      </c>
      <c r="D49" s="68">
        <v>28</v>
      </c>
      <c r="E49" s="68">
        <v>26</v>
      </c>
      <c r="F49" s="69">
        <f t="shared" si="2"/>
        <v>-2</v>
      </c>
      <c r="G49" s="70">
        <f t="shared" si="3"/>
        <v>-7.1428571428571388</v>
      </c>
    </row>
    <row r="50" spans="1:10" x14ac:dyDescent="0.2">
      <c r="A50" s="108"/>
      <c r="B50" s="5">
        <v>41</v>
      </c>
      <c r="C50" s="11" t="s">
        <v>58</v>
      </c>
      <c r="D50" s="68">
        <v>17</v>
      </c>
      <c r="E50" s="68">
        <v>13</v>
      </c>
      <c r="F50" s="69">
        <f t="shared" si="2"/>
        <v>-4</v>
      </c>
      <c r="G50" s="70">
        <f t="shared" si="3"/>
        <v>-23.529411764705884</v>
      </c>
    </row>
    <row r="51" spans="1:10" x14ac:dyDescent="0.2">
      <c r="A51" s="108"/>
      <c r="B51" s="5">
        <v>42</v>
      </c>
      <c r="C51" s="11" t="s">
        <v>59</v>
      </c>
      <c r="D51" s="68">
        <v>59</v>
      </c>
      <c r="E51" s="68">
        <v>53</v>
      </c>
      <c r="F51" s="69">
        <f t="shared" si="2"/>
        <v>-6</v>
      </c>
      <c r="G51" s="70">
        <f t="shared" si="3"/>
        <v>-10.169491525423723</v>
      </c>
      <c r="J51" s="1" t="s">
        <v>101</v>
      </c>
    </row>
    <row r="52" spans="1:10" x14ac:dyDescent="0.2">
      <c r="A52" s="108"/>
      <c r="B52" s="5">
        <v>43</v>
      </c>
      <c r="C52" s="11" t="s">
        <v>12</v>
      </c>
      <c r="D52" s="6">
        <v>11</v>
      </c>
      <c r="E52" s="44">
        <v>13</v>
      </c>
      <c r="F52" s="52">
        <f t="shared" si="2"/>
        <v>2</v>
      </c>
      <c r="G52" s="60">
        <f t="shared" si="3"/>
        <v>18.181818181818187</v>
      </c>
    </row>
    <row r="53" spans="1:10" x14ac:dyDescent="0.2">
      <c r="A53" s="108"/>
      <c r="B53" s="5">
        <v>44</v>
      </c>
      <c r="C53" s="11" t="s">
        <v>13</v>
      </c>
      <c r="D53" s="44">
        <v>122</v>
      </c>
      <c r="E53" s="44">
        <v>124</v>
      </c>
      <c r="F53" s="46">
        <f t="shared" si="2"/>
        <v>2</v>
      </c>
      <c r="G53" s="67">
        <f t="shared" si="3"/>
        <v>1.6393442622950829</v>
      </c>
    </row>
    <row r="54" spans="1:10" x14ac:dyDescent="0.2">
      <c r="A54" s="108"/>
      <c r="B54" s="5">
        <v>45</v>
      </c>
      <c r="C54" s="11" t="s">
        <v>92</v>
      </c>
      <c r="D54" s="71">
        <v>1037.2</v>
      </c>
      <c r="E54" s="45">
        <v>763.9</v>
      </c>
      <c r="F54" s="46">
        <f t="shared" si="2"/>
        <v>-273.30000000000007</v>
      </c>
      <c r="G54" s="67">
        <f t="shared" si="3"/>
        <v>-26.34978789047436</v>
      </c>
    </row>
    <row r="55" spans="1:10" x14ac:dyDescent="0.2">
      <c r="A55" s="108"/>
      <c r="B55" s="5">
        <v>46</v>
      </c>
      <c r="C55" s="11" t="s">
        <v>60</v>
      </c>
      <c r="D55" s="45">
        <v>14.2</v>
      </c>
      <c r="E55" s="45">
        <v>267.2</v>
      </c>
      <c r="F55" s="46">
        <f t="shared" si="2"/>
        <v>253</v>
      </c>
      <c r="G55" s="67">
        <f t="shared" si="3"/>
        <v>1781.6901408450706</v>
      </c>
    </row>
    <row r="56" spans="1:10" x14ac:dyDescent="0.2">
      <c r="A56" s="108"/>
      <c r="B56" s="5">
        <v>47</v>
      </c>
      <c r="C56" s="11" t="s">
        <v>61</v>
      </c>
      <c r="D56" s="44">
        <v>25</v>
      </c>
      <c r="E56" s="44">
        <v>22</v>
      </c>
      <c r="F56" s="46">
        <f t="shared" si="2"/>
        <v>-3</v>
      </c>
      <c r="G56" s="67">
        <f t="shared" si="3"/>
        <v>-12</v>
      </c>
    </row>
    <row r="57" spans="1:10" x14ac:dyDescent="0.2">
      <c r="A57" s="108"/>
      <c r="B57" s="5">
        <v>48</v>
      </c>
      <c r="C57" s="11" t="s">
        <v>62</v>
      </c>
      <c r="D57" s="45">
        <v>19.399999999999999</v>
      </c>
      <c r="E57" s="45">
        <v>70.7</v>
      </c>
      <c r="F57" s="46">
        <f t="shared" si="2"/>
        <v>51.300000000000004</v>
      </c>
      <c r="G57" s="67">
        <f t="shared" si="3"/>
        <v>264.43298969072168</v>
      </c>
    </row>
    <row r="58" spans="1:10" x14ac:dyDescent="0.2">
      <c r="A58" s="108"/>
      <c r="B58" s="5">
        <v>49</v>
      </c>
      <c r="C58" s="11" t="s">
        <v>14</v>
      </c>
      <c r="D58" s="6">
        <v>18</v>
      </c>
      <c r="E58" s="6">
        <v>9</v>
      </c>
      <c r="F58" s="52">
        <f t="shared" si="2"/>
        <v>-9</v>
      </c>
      <c r="G58" s="60">
        <f t="shared" si="3"/>
        <v>-50</v>
      </c>
    </row>
    <row r="59" spans="1:10" x14ac:dyDescent="0.2">
      <c r="A59" s="108"/>
      <c r="B59" s="5">
        <v>50</v>
      </c>
      <c r="C59" s="11" t="s">
        <v>15</v>
      </c>
      <c r="D59" s="6">
        <v>7</v>
      </c>
      <c r="E59" s="6">
        <v>7</v>
      </c>
      <c r="F59" s="52">
        <f t="shared" si="2"/>
        <v>0</v>
      </c>
      <c r="G59" s="60">
        <f t="shared" si="3"/>
        <v>0</v>
      </c>
    </row>
    <row r="60" spans="1:10" x14ac:dyDescent="0.2">
      <c r="A60" s="108"/>
      <c r="B60" s="5">
        <v>51</v>
      </c>
      <c r="C60" s="11" t="s">
        <v>16</v>
      </c>
      <c r="D60" s="6">
        <v>84</v>
      </c>
      <c r="E60" s="44">
        <v>54</v>
      </c>
      <c r="F60" s="52">
        <f t="shared" si="2"/>
        <v>-30</v>
      </c>
      <c r="G60" s="60">
        <f t="shared" si="3"/>
        <v>-35.714285714285708</v>
      </c>
    </row>
    <row r="61" spans="1:10" x14ac:dyDescent="0.2">
      <c r="A61" s="109"/>
      <c r="B61" s="5">
        <v>52</v>
      </c>
      <c r="C61" s="11" t="s">
        <v>17</v>
      </c>
      <c r="D61" s="6">
        <v>35</v>
      </c>
      <c r="E61" s="6">
        <v>34</v>
      </c>
      <c r="F61" s="52">
        <f t="shared" si="2"/>
        <v>-1</v>
      </c>
      <c r="G61" s="60">
        <f t="shared" si="3"/>
        <v>-2.8571428571428612</v>
      </c>
    </row>
    <row r="62" spans="1:10" x14ac:dyDescent="0.2">
      <c r="A62" s="92" t="s">
        <v>63</v>
      </c>
      <c r="B62" s="5">
        <v>53</v>
      </c>
      <c r="C62" s="11" t="s">
        <v>64</v>
      </c>
      <c r="D62" s="44">
        <v>2</v>
      </c>
      <c r="E62" s="44">
        <v>0</v>
      </c>
      <c r="F62" s="46">
        <f t="shared" si="2"/>
        <v>-2</v>
      </c>
      <c r="G62" s="67">
        <f t="shared" si="3"/>
        <v>-100</v>
      </c>
    </row>
    <row r="63" spans="1:10" x14ac:dyDescent="0.2">
      <c r="A63" s="92"/>
      <c r="B63" s="5">
        <v>54</v>
      </c>
      <c r="C63" s="11" t="s">
        <v>65</v>
      </c>
      <c r="D63" s="44">
        <v>4</v>
      </c>
      <c r="E63" s="44">
        <v>7</v>
      </c>
      <c r="F63" s="46">
        <f t="shared" si="2"/>
        <v>3</v>
      </c>
      <c r="G63" s="67">
        <f t="shared" si="3"/>
        <v>75</v>
      </c>
    </row>
    <row r="64" spans="1:10" x14ac:dyDescent="0.2">
      <c r="A64" s="92"/>
      <c r="B64" s="5">
        <v>55</v>
      </c>
      <c r="C64" s="11" t="s">
        <v>66</v>
      </c>
      <c r="D64" s="44">
        <v>38</v>
      </c>
      <c r="E64" s="44">
        <v>33</v>
      </c>
      <c r="F64" s="46">
        <f t="shared" si="2"/>
        <v>-5</v>
      </c>
      <c r="G64" s="67">
        <f t="shared" si="3"/>
        <v>-13.15789473684211</v>
      </c>
    </row>
    <row r="65" spans="1:7" x14ac:dyDescent="0.2">
      <c r="A65" s="92"/>
      <c r="B65" s="5">
        <v>56</v>
      </c>
      <c r="C65" s="11" t="s">
        <v>67</v>
      </c>
      <c r="D65" s="44">
        <v>78</v>
      </c>
      <c r="E65" s="44">
        <v>80</v>
      </c>
      <c r="F65" s="46">
        <f t="shared" si="2"/>
        <v>2</v>
      </c>
      <c r="G65" s="67">
        <f t="shared" si="3"/>
        <v>2.5641025641025692</v>
      </c>
    </row>
    <row r="66" spans="1:7" x14ac:dyDescent="0.2">
      <c r="A66" s="93" t="s">
        <v>68</v>
      </c>
      <c r="B66" s="93"/>
      <c r="C66" s="93"/>
      <c r="D66" s="64">
        <f>SUM(D67:D72)</f>
        <v>1217</v>
      </c>
      <c r="E66" s="64">
        <f>SUM(E67:E72)</f>
        <v>1311</v>
      </c>
      <c r="F66" s="64">
        <f t="shared" si="2"/>
        <v>94</v>
      </c>
      <c r="G66" s="10">
        <f t="shared" si="3"/>
        <v>7.7239112571898119</v>
      </c>
    </row>
    <row r="67" spans="1:7" x14ac:dyDescent="0.2">
      <c r="A67" s="92" t="s">
        <v>78</v>
      </c>
      <c r="B67" s="6">
        <v>57</v>
      </c>
      <c r="C67" s="13" t="s">
        <v>94</v>
      </c>
      <c r="D67" s="44">
        <v>172</v>
      </c>
      <c r="E67" s="44">
        <v>142</v>
      </c>
      <c r="F67" s="46">
        <f t="shared" ref="F67:F72" si="6">E67-D67</f>
        <v>-30</v>
      </c>
      <c r="G67" s="67">
        <f t="shared" ref="G67:G72" si="7">E67*100/D67-100</f>
        <v>-17.441860465116278</v>
      </c>
    </row>
    <row r="68" spans="1:7" x14ac:dyDescent="0.2">
      <c r="A68" s="92"/>
      <c r="B68" s="5">
        <v>58</v>
      </c>
      <c r="C68" s="13" t="s">
        <v>18</v>
      </c>
      <c r="D68" s="44">
        <v>309</v>
      </c>
      <c r="E68" s="44">
        <v>341</v>
      </c>
      <c r="F68" s="46">
        <f t="shared" si="6"/>
        <v>32</v>
      </c>
      <c r="G68" s="67">
        <f t="shared" si="7"/>
        <v>10.355987055016186</v>
      </c>
    </row>
    <row r="69" spans="1:7" x14ac:dyDescent="0.2">
      <c r="A69" s="92"/>
      <c r="B69" s="5">
        <v>59</v>
      </c>
      <c r="C69" s="13" t="s">
        <v>19</v>
      </c>
      <c r="D69" s="44">
        <v>665</v>
      </c>
      <c r="E69" s="44">
        <v>789</v>
      </c>
      <c r="F69" s="46">
        <f t="shared" si="6"/>
        <v>124</v>
      </c>
      <c r="G69" s="67">
        <f t="shared" si="7"/>
        <v>18.646616541353382</v>
      </c>
    </row>
    <row r="70" spans="1:7" x14ac:dyDescent="0.2">
      <c r="A70" s="92"/>
      <c r="B70" s="5">
        <v>60</v>
      </c>
      <c r="C70" s="13" t="s">
        <v>69</v>
      </c>
      <c r="D70" s="44">
        <v>4</v>
      </c>
      <c r="E70" s="44">
        <v>7</v>
      </c>
      <c r="F70" s="46">
        <f t="shared" si="6"/>
        <v>3</v>
      </c>
      <c r="G70" s="67">
        <f t="shared" si="7"/>
        <v>75</v>
      </c>
    </row>
    <row r="71" spans="1:7" x14ac:dyDescent="0.2">
      <c r="A71" s="92"/>
      <c r="B71" s="5">
        <v>61</v>
      </c>
      <c r="C71" s="13" t="s">
        <v>5</v>
      </c>
      <c r="D71" s="44">
        <v>11</v>
      </c>
      <c r="E71" s="44">
        <v>9</v>
      </c>
      <c r="F71" s="46">
        <f t="shared" si="6"/>
        <v>-2</v>
      </c>
      <c r="G71" s="67">
        <f t="shared" si="7"/>
        <v>-18.181818181818187</v>
      </c>
    </row>
    <row r="72" spans="1:7" x14ac:dyDescent="0.2">
      <c r="A72" s="92"/>
      <c r="B72" s="5">
        <v>62</v>
      </c>
      <c r="C72" s="13" t="s">
        <v>70</v>
      </c>
      <c r="D72" s="44">
        <v>56</v>
      </c>
      <c r="E72" s="44">
        <v>23</v>
      </c>
      <c r="F72" s="46">
        <f t="shared" si="6"/>
        <v>-33</v>
      </c>
      <c r="G72" s="67">
        <f t="shared" si="7"/>
        <v>-58.928571428571431</v>
      </c>
    </row>
    <row r="73" spans="1:7" x14ac:dyDescent="0.2">
      <c r="A73" s="93" t="s">
        <v>71</v>
      </c>
      <c r="B73" s="93"/>
      <c r="C73" s="93"/>
      <c r="D73" s="24">
        <f>D74+D80+D81</f>
        <v>4107</v>
      </c>
      <c r="E73" s="24">
        <f>E74+E80+E81</f>
        <v>7065</v>
      </c>
      <c r="F73" s="24">
        <f t="shared" si="2"/>
        <v>2958</v>
      </c>
      <c r="G73" s="10">
        <f>E73*100/D73-100</f>
        <v>72.023374726077435</v>
      </c>
    </row>
    <row r="74" spans="1:7" x14ac:dyDescent="0.2">
      <c r="A74" s="95" t="s">
        <v>77</v>
      </c>
      <c r="B74" s="6">
        <v>63</v>
      </c>
      <c r="C74" s="11" t="s">
        <v>72</v>
      </c>
      <c r="D74" s="72">
        <f>D76+D78</f>
        <v>3846</v>
      </c>
      <c r="E74" s="72">
        <f>E76+E78</f>
        <v>6823</v>
      </c>
      <c r="F74" s="73">
        <f t="shared" si="2"/>
        <v>2977</v>
      </c>
      <c r="G74" s="67">
        <f t="shared" ref="G74:G83" si="8">E74*100/D74-100</f>
        <v>77.40509620384816</v>
      </c>
    </row>
    <row r="75" spans="1:7" x14ac:dyDescent="0.2">
      <c r="A75" s="95"/>
      <c r="B75" s="6">
        <v>64</v>
      </c>
      <c r="C75" s="11" t="s">
        <v>73</v>
      </c>
      <c r="D75" s="74">
        <f>D77+D79</f>
        <v>21650</v>
      </c>
      <c r="E75" s="45">
        <f>E77+E79</f>
        <v>40277</v>
      </c>
      <c r="F75" s="73">
        <f t="shared" si="2"/>
        <v>18627</v>
      </c>
      <c r="G75" s="67">
        <f t="shared" si="8"/>
        <v>86.036951501154732</v>
      </c>
    </row>
    <row r="76" spans="1:7" x14ac:dyDescent="0.2">
      <c r="A76" s="95"/>
      <c r="B76" s="6">
        <v>65</v>
      </c>
      <c r="C76" s="13" t="s">
        <v>21</v>
      </c>
      <c r="D76" s="72">
        <v>396</v>
      </c>
      <c r="E76" s="72">
        <v>819</v>
      </c>
      <c r="F76" s="73">
        <f t="shared" si="2"/>
        <v>423</v>
      </c>
      <c r="G76" s="67">
        <f t="shared" si="8"/>
        <v>106.81818181818181</v>
      </c>
    </row>
    <row r="77" spans="1:7" x14ac:dyDescent="0.2">
      <c r="A77" s="95"/>
      <c r="B77" s="6">
        <v>66</v>
      </c>
      <c r="C77" s="13" t="s">
        <v>20</v>
      </c>
      <c r="D77" s="45">
        <v>6651</v>
      </c>
      <c r="E77" s="45">
        <v>10261.5</v>
      </c>
      <c r="F77" s="67">
        <f t="shared" si="2"/>
        <v>3610.5</v>
      </c>
      <c r="G77" s="75">
        <f t="shared" si="8"/>
        <v>54.285069914298589</v>
      </c>
    </row>
    <row r="78" spans="1:7" x14ac:dyDescent="0.2">
      <c r="A78" s="95"/>
      <c r="B78" s="6">
        <v>67</v>
      </c>
      <c r="C78" s="13" t="s">
        <v>22</v>
      </c>
      <c r="D78" s="72">
        <v>3450</v>
      </c>
      <c r="E78" s="72">
        <v>6004</v>
      </c>
      <c r="F78" s="73">
        <f t="shared" si="2"/>
        <v>2554</v>
      </c>
      <c r="G78" s="67">
        <f t="shared" si="8"/>
        <v>74.028985507246375</v>
      </c>
    </row>
    <row r="79" spans="1:7" x14ac:dyDescent="0.2">
      <c r="A79" s="95"/>
      <c r="B79" s="6">
        <v>68</v>
      </c>
      <c r="C79" s="13" t="s">
        <v>20</v>
      </c>
      <c r="D79" s="45">
        <v>14999</v>
      </c>
      <c r="E79" s="45">
        <v>30015.5</v>
      </c>
      <c r="F79" s="73">
        <f t="shared" si="2"/>
        <v>15016.5</v>
      </c>
      <c r="G79" s="67">
        <f t="shared" si="8"/>
        <v>100.116674444963</v>
      </c>
    </row>
    <row r="80" spans="1:7" x14ac:dyDescent="0.2">
      <c r="A80" s="95"/>
      <c r="B80" s="6">
        <v>69</v>
      </c>
      <c r="C80" s="11" t="s">
        <v>74</v>
      </c>
      <c r="D80" s="72">
        <v>129</v>
      </c>
      <c r="E80" s="72">
        <v>112</v>
      </c>
      <c r="F80" s="73">
        <f t="shared" si="2"/>
        <v>-17</v>
      </c>
      <c r="G80" s="67">
        <f t="shared" si="8"/>
        <v>-13.178294573643413</v>
      </c>
    </row>
    <row r="81" spans="1:7" x14ac:dyDescent="0.2">
      <c r="A81" s="95"/>
      <c r="B81" s="6">
        <v>70</v>
      </c>
      <c r="C81" s="11" t="s">
        <v>75</v>
      </c>
      <c r="D81" s="44">
        <v>132</v>
      </c>
      <c r="E81" s="44">
        <v>130</v>
      </c>
      <c r="F81" s="73">
        <f t="shared" si="2"/>
        <v>-2</v>
      </c>
      <c r="G81" s="67">
        <f t="shared" si="8"/>
        <v>-1.5151515151515156</v>
      </c>
    </row>
    <row r="82" spans="1:7" x14ac:dyDescent="0.2">
      <c r="A82" s="95"/>
      <c r="B82" s="6">
        <v>71</v>
      </c>
      <c r="C82" s="11" t="s">
        <v>93</v>
      </c>
      <c r="D82" s="44">
        <v>1094</v>
      </c>
      <c r="E82" s="44">
        <v>667</v>
      </c>
      <c r="F82" s="73">
        <f t="shared" si="2"/>
        <v>-427</v>
      </c>
      <c r="G82" s="67">
        <f t="shared" si="8"/>
        <v>-39.031078610603288</v>
      </c>
    </row>
    <row r="83" spans="1:7" x14ac:dyDescent="0.2">
      <c r="A83" s="95"/>
      <c r="B83" s="6">
        <v>72</v>
      </c>
      <c r="C83" s="11" t="s">
        <v>76</v>
      </c>
      <c r="D83" s="44">
        <v>7</v>
      </c>
      <c r="E83" s="44">
        <v>0</v>
      </c>
      <c r="F83" s="73">
        <f t="shared" si="2"/>
        <v>-7</v>
      </c>
      <c r="G83" s="67">
        <f t="shared" si="8"/>
        <v>-100</v>
      </c>
    </row>
    <row r="84" spans="1:7" x14ac:dyDescent="0.2">
      <c r="A84" s="2"/>
      <c r="B84" s="65"/>
      <c r="C84" s="4"/>
      <c r="D84" s="4"/>
      <c r="E84" s="4"/>
      <c r="F84" s="4"/>
      <c r="G84" s="4"/>
    </row>
    <row r="85" spans="1:7" x14ac:dyDescent="0.2">
      <c r="A85" s="2"/>
      <c r="B85" s="65"/>
      <c r="D85" s="4"/>
      <c r="E85" s="4"/>
      <c r="F85" s="4"/>
      <c r="G85" s="4"/>
    </row>
    <row r="86" spans="1:7" x14ac:dyDescent="0.2">
      <c r="A86" s="94" t="s">
        <v>90</v>
      </c>
      <c r="B86" s="94"/>
      <c r="C86" s="94"/>
      <c r="D86" s="94"/>
      <c r="E86" s="94"/>
      <c r="F86" s="94"/>
      <c r="G86" s="94"/>
    </row>
    <row r="87" spans="1:7" x14ac:dyDescent="0.2">
      <c r="C87" s="2"/>
      <c r="D87" s="2"/>
      <c r="E87" s="2"/>
      <c r="F87" s="2"/>
      <c r="G87" s="4"/>
    </row>
    <row r="88" spans="1:7" x14ac:dyDescent="0.2">
      <c r="A88" s="94" t="s">
        <v>89</v>
      </c>
      <c r="B88" s="94"/>
      <c r="C88" s="94"/>
      <c r="D88" s="94"/>
      <c r="E88" s="94"/>
      <c r="F88" s="94"/>
      <c r="G88" s="94"/>
    </row>
    <row r="89" spans="1:7" x14ac:dyDescent="0.2">
      <c r="B89" s="14"/>
      <c r="C89" s="2"/>
      <c r="D89" s="2"/>
      <c r="E89" s="2"/>
      <c r="F89" s="2"/>
      <c r="G89" s="14"/>
    </row>
    <row r="90" spans="1:7" x14ac:dyDescent="0.2">
      <c r="A90" s="14"/>
      <c r="B90" s="14"/>
      <c r="C90" s="2"/>
      <c r="D90" s="2"/>
      <c r="E90" s="2"/>
      <c r="F90" s="2"/>
    </row>
    <row r="91" spans="1:7" x14ac:dyDescent="0.2">
      <c r="A91" s="14"/>
      <c r="B91" s="14"/>
      <c r="C91" s="2"/>
      <c r="D91" s="2"/>
      <c r="E91" s="2"/>
      <c r="F91" s="2"/>
    </row>
    <row r="92" spans="1:7" x14ac:dyDescent="0.2">
      <c r="D92" s="14"/>
      <c r="E92" s="14"/>
      <c r="F92" s="14"/>
      <c r="G92" s="14"/>
    </row>
  </sheetData>
  <mergeCells count="23"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2"/>
    <mergeCell ref="A43:C43"/>
    <mergeCell ref="A88:G88"/>
    <mergeCell ref="A62:A65"/>
    <mergeCell ref="A66:C66"/>
    <mergeCell ref="A67:A72"/>
    <mergeCell ref="A73:C73"/>
    <mergeCell ref="A74:A83"/>
    <mergeCell ref="A86:G8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C61" zoomScaleNormal="100" workbookViewId="0">
      <selection activeCell="E79" sqref="E79"/>
    </sheetView>
  </sheetViews>
  <sheetFormatPr defaultRowHeight="12.75" x14ac:dyDescent="0.2"/>
  <cols>
    <col min="1" max="2" width="3.85546875" style="1" customWidth="1"/>
    <col min="3" max="3" width="46.28515625" style="1" customWidth="1"/>
    <col min="4" max="5" width="10.28515625" style="1" customWidth="1"/>
    <col min="6" max="7" width="8.85546875" style="1" customWidth="1"/>
    <col min="8" max="236" width="9.140625" style="1"/>
    <col min="237" max="238" width="3.85546875" style="1" customWidth="1"/>
    <col min="239" max="239" width="33.7109375" style="1" customWidth="1"/>
    <col min="240" max="241" width="8.5703125" style="1" customWidth="1"/>
    <col min="242" max="243" width="7" style="1" customWidth="1"/>
    <col min="244" max="244" width="6.42578125" style="1" customWidth="1"/>
    <col min="245" max="245" width="7" style="1" customWidth="1"/>
    <col min="246" max="492" width="9.140625" style="1"/>
    <col min="493" max="494" width="3.85546875" style="1" customWidth="1"/>
    <col min="495" max="495" width="33.7109375" style="1" customWidth="1"/>
    <col min="496" max="497" width="8.5703125" style="1" customWidth="1"/>
    <col min="498" max="499" width="7" style="1" customWidth="1"/>
    <col min="500" max="500" width="6.42578125" style="1" customWidth="1"/>
    <col min="501" max="501" width="7" style="1" customWidth="1"/>
    <col min="502" max="748" width="9.140625" style="1"/>
    <col min="749" max="750" width="3.85546875" style="1" customWidth="1"/>
    <col min="751" max="751" width="33.7109375" style="1" customWidth="1"/>
    <col min="752" max="753" width="8.5703125" style="1" customWidth="1"/>
    <col min="754" max="755" width="7" style="1" customWidth="1"/>
    <col min="756" max="756" width="6.42578125" style="1" customWidth="1"/>
    <col min="757" max="757" width="7" style="1" customWidth="1"/>
    <col min="758" max="1004" width="9.140625" style="1"/>
    <col min="1005" max="1006" width="3.85546875" style="1" customWidth="1"/>
    <col min="1007" max="1007" width="33.7109375" style="1" customWidth="1"/>
    <col min="1008" max="1009" width="8.5703125" style="1" customWidth="1"/>
    <col min="1010" max="1011" width="7" style="1" customWidth="1"/>
    <col min="1012" max="1012" width="6.42578125" style="1" customWidth="1"/>
    <col min="1013" max="1013" width="7" style="1" customWidth="1"/>
    <col min="1014" max="1260" width="9.140625" style="1"/>
    <col min="1261" max="1262" width="3.85546875" style="1" customWidth="1"/>
    <col min="1263" max="1263" width="33.7109375" style="1" customWidth="1"/>
    <col min="1264" max="1265" width="8.5703125" style="1" customWidth="1"/>
    <col min="1266" max="1267" width="7" style="1" customWidth="1"/>
    <col min="1268" max="1268" width="6.42578125" style="1" customWidth="1"/>
    <col min="1269" max="1269" width="7" style="1" customWidth="1"/>
    <col min="1270" max="1516" width="9.140625" style="1"/>
    <col min="1517" max="1518" width="3.85546875" style="1" customWidth="1"/>
    <col min="1519" max="1519" width="33.7109375" style="1" customWidth="1"/>
    <col min="1520" max="1521" width="8.5703125" style="1" customWidth="1"/>
    <col min="1522" max="1523" width="7" style="1" customWidth="1"/>
    <col min="1524" max="1524" width="6.42578125" style="1" customWidth="1"/>
    <col min="1525" max="1525" width="7" style="1" customWidth="1"/>
    <col min="1526" max="1772" width="9.140625" style="1"/>
    <col min="1773" max="1774" width="3.85546875" style="1" customWidth="1"/>
    <col min="1775" max="1775" width="33.7109375" style="1" customWidth="1"/>
    <col min="1776" max="1777" width="8.5703125" style="1" customWidth="1"/>
    <col min="1778" max="1779" width="7" style="1" customWidth="1"/>
    <col min="1780" max="1780" width="6.42578125" style="1" customWidth="1"/>
    <col min="1781" max="1781" width="7" style="1" customWidth="1"/>
    <col min="1782" max="2028" width="9.140625" style="1"/>
    <col min="2029" max="2030" width="3.85546875" style="1" customWidth="1"/>
    <col min="2031" max="2031" width="33.7109375" style="1" customWidth="1"/>
    <col min="2032" max="2033" width="8.5703125" style="1" customWidth="1"/>
    <col min="2034" max="2035" width="7" style="1" customWidth="1"/>
    <col min="2036" max="2036" width="6.42578125" style="1" customWidth="1"/>
    <col min="2037" max="2037" width="7" style="1" customWidth="1"/>
    <col min="2038" max="2284" width="9.140625" style="1"/>
    <col min="2285" max="2286" width="3.85546875" style="1" customWidth="1"/>
    <col min="2287" max="2287" width="33.7109375" style="1" customWidth="1"/>
    <col min="2288" max="2289" width="8.5703125" style="1" customWidth="1"/>
    <col min="2290" max="2291" width="7" style="1" customWidth="1"/>
    <col min="2292" max="2292" width="6.42578125" style="1" customWidth="1"/>
    <col min="2293" max="2293" width="7" style="1" customWidth="1"/>
    <col min="2294" max="2540" width="9.140625" style="1"/>
    <col min="2541" max="2542" width="3.85546875" style="1" customWidth="1"/>
    <col min="2543" max="2543" width="33.7109375" style="1" customWidth="1"/>
    <col min="2544" max="2545" width="8.5703125" style="1" customWidth="1"/>
    <col min="2546" max="2547" width="7" style="1" customWidth="1"/>
    <col min="2548" max="2548" width="6.42578125" style="1" customWidth="1"/>
    <col min="2549" max="2549" width="7" style="1" customWidth="1"/>
    <col min="2550" max="2796" width="9.140625" style="1"/>
    <col min="2797" max="2798" width="3.85546875" style="1" customWidth="1"/>
    <col min="2799" max="2799" width="33.7109375" style="1" customWidth="1"/>
    <col min="2800" max="2801" width="8.5703125" style="1" customWidth="1"/>
    <col min="2802" max="2803" width="7" style="1" customWidth="1"/>
    <col min="2804" max="2804" width="6.42578125" style="1" customWidth="1"/>
    <col min="2805" max="2805" width="7" style="1" customWidth="1"/>
    <col min="2806" max="3052" width="9.140625" style="1"/>
    <col min="3053" max="3054" width="3.85546875" style="1" customWidth="1"/>
    <col min="3055" max="3055" width="33.7109375" style="1" customWidth="1"/>
    <col min="3056" max="3057" width="8.5703125" style="1" customWidth="1"/>
    <col min="3058" max="3059" width="7" style="1" customWidth="1"/>
    <col min="3060" max="3060" width="6.42578125" style="1" customWidth="1"/>
    <col min="3061" max="3061" width="7" style="1" customWidth="1"/>
    <col min="3062" max="3308" width="9.140625" style="1"/>
    <col min="3309" max="3310" width="3.85546875" style="1" customWidth="1"/>
    <col min="3311" max="3311" width="33.7109375" style="1" customWidth="1"/>
    <col min="3312" max="3313" width="8.5703125" style="1" customWidth="1"/>
    <col min="3314" max="3315" width="7" style="1" customWidth="1"/>
    <col min="3316" max="3316" width="6.42578125" style="1" customWidth="1"/>
    <col min="3317" max="3317" width="7" style="1" customWidth="1"/>
    <col min="3318" max="3564" width="9.140625" style="1"/>
    <col min="3565" max="3566" width="3.85546875" style="1" customWidth="1"/>
    <col min="3567" max="3567" width="33.7109375" style="1" customWidth="1"/>
    <col min="3568" max="3569" width="8.5703125" style="1" customWidth="1"/>
    <col min="3570" max="3571" width="7" style="1" customWidth="1"/>
    <col min="3572" max="3572" width="6.42578125" style="1" customWidth="1"/>
    <col min="3573" max="3573" width="7" style="1" customWidth="1"/>
    <col min="3574" max="3820" width="9.140625" style="1"/>
    <col min="3821" max="3822" width="3.85546875" style="1" customWidth="1"/>
    <col min="3823" max="3823" width="33.7109375" style="1" customWidth="1"/>
    <col min="3824" max="3825" width="8.5703125" style="1" customWidth="1"/>
    <col min="3826" max="3827" width="7" style="1" customWidth="1"/>
    <col min="3828" max="3828" width="6.42578125" style="1" customWidth="1"/>
    <col min="3829" max="3829" width="7" style="1" customWidth="1"/>
    <col min="3830" max="4076" width="9.140625" style="1"/>
    <col min="4077" max="4078" width="3.85546875" style="1" customWidth="1"/>
    <col min="4079" max="4079" width="33.7109375" style="1" customWidth="1"/>
    <col min="4080" max="4081" width="8.5703125" style="1" customWidth="1"/>
    <col min="4082" max="4083" width="7" style="1" customWidth="1"/>
    <col min="4084" max="4084" width="6.42578125" style="1" customWidth="1"/>
    <col min="4085" max="4085" width="7" style="1" customWidth="1"/>
    <col min="4086" max="4332" width="9.140625" style="1"/>
    <col min="4333" max="4334" width="3.85546875" style="1" customWidth="1"/>
    <col min="4335" max="4335" width="33.7109375" style="1" customWidth="1"/>
    <col min="4336" max="4337" width="8.5703125" style="1" customWidth="1"/>
    <col min="4338" max="4339" width="7" style="1" customWidth="1"/>
    <col min="4340" max="4340" width="6.42578125" style="1" customWidth="1"/>
    <col min="4341" max="4341" width="7" style="1" customWidth="1"/>
    <col min="4342" max="4588" width="9.140625" style="1"/>
    <col min="4589" max="4590" width="3.85546875" style="1" customWidth="1"/>
    <col min="4591" max="4591" width="33.7109375" style="1" customWidth="1"/>
    <col min="4592" max="4593" width="8.5703125" style="1" customWidth="1"/>
    <col min="4594" max="4595" width="7" style="1" customWidth="1"/>
    <col min="4596" max="4596" width="6.42578125" style="1" customWidth="1"/>
    <col min="4597" max="4597" width="7" style="1" customWidth="1"/>
    <col min="4598" max="4844" width="9.140625" style="1"/>
    <col min="4845" max="4846" width="3.85546875" style="1" customWidth="1"/>
    <col min="4847" max="4847" width="33.7109375" style="1" customWidth="1"/>
    <col min="4848" max="4849" width="8.5703125" style="1" customWidth="1"/>
    <col min="4850" max="4851" width="7" style="1" customWidth="1"/>
    <col min="4852" max="4852" width="6.42578125" style="1" customWidth="1"/>
    <col min="4853" max="4853" width="7" style="1" customWidth="1"/>
    <col min="4854" max="5100" width="9.140625" style="1"/>
    <col min="5101" max="5102" width="3.85546875" style="1" customWidth="1"/>
    <col min="5103" max="5103" width="33.7109375" style="1" customWidth="1"/>
    <col min="5104" max="5105" width="8.5703125" style="1" customWidth="1"/>
    <col min="5106" max="5107" width="7" style="1" customWidth="1"/>
    <col min="5108" max="5108" width="6.42578125" style="1" customWidth="1"/>
    <col min="5109" max="5109" width="7" style="1" customWidth="1"/>
    <col min="5110" max="5356" width="9.140625" style="1"/>
    <col min="5357" max="5358" width="3.85546875" style="1" customWidth="1"/>
    <col min="5359" max="5359" width="33.7109375" style="1" customWidth="1"/>
    <col min="5360" max="5361" width="8.5703125" style="1" customWidth="1"/>
    <col min="5362" max="5363" width="7" style="1" customWidth="1"/>
    <col min="5364" max="5364" width="6.42578125" style="1" customWidth="1"/>
    <col min="5365" max="5365" width="7" style="1" customWidth="1"/>
    <col min="5366" max="5612" width="9.140625" style="1"/>
    <col min="5613" max="5614" width="3.85546875" style="1" customWidth="1"/>
    <col min="5615" max="5615" width="33.7109375" style="1" customWidth="1"/>
    <col min="5616" max="5617" width="8.5703125" style="1" customWidth="1"/>
    <col min="5618" max="5619" width="7" style="1" customWidth="1"/>
    <col min="5620" max="5620" width="6.42578125" style="1" customWidth="1"/>
    <col min="5621" max="5621" width="7" style="1" customWidth="1"/>
    <col min="5622" max="5868" width="9.140625" style="1"/>
    <col min="5869" max="5870" width="3.85546875" style="1" customWidth="1"/>
    <col min="5871" max="5871" width="33.7109375" style="1" customWidth="1"/>
    <col min="5872" max="5873" width="8.5703125" style="1" customWidth="1"/>
    <col min="5874" max="5875" width="7" style="1" customWidth="1"/>
    <col min="5876" max="5876" width="6.42578125" style="1" customWidth="1"/>
    <col min="5877" max="5877" width="7" style="1" customWidth="1"/>
    <col min="5878" max="6124" width="9.140625" style="1"/>
    <col min="6125" max="6126" width="3.85546875" style="1" customWidth="1"/>
    <col min="6127" max="6127" width="33.7109375" style="1" customWidth="1"/>
    <col min="6128" max="6129" width="8.5703125" style="1" customWidth="1"/>
    <col min="6130" max="6131" width="7" style="1" customWidth="1"/>
    <col min="6132" max="6132" width="6.42578125" style="1" customWidth="1"/>
    <col min="6133" max="6133" width="7" style="1" customWidth="1"/>
    <col min="6134" max="6380" width="9.140625" style="1"/>
    <col min="6381" max="6382" width="3.85546875" style="1" customWidth="1"/>
    <col min="6383" max="6383" width="33.7109375" style="1" customWidth="1"/>
    <col min="6384" max="6385" width="8.5703125" style="1" customWidth="1"/>
    <col min="6386" max="6387" width="7" style="1" customWidth="1"/>
    <col min="6388" max="6388" width="6.42578125" style="1" customWidth="1"/>
    <col min="6389" max="6389" width="7" style="1" customWidth="1"/>
    <col min="6390" max="6636" width="9.140625" style="1"/>
    <col min="6637" max="6638" width="3.85546875" style="1" customWidth="1"/>
    <col min="6639" max="6639" width="33.7109375" style="1" customWidth="1"/>
    <col min="6640" max="6641" width="8.5703125" style="1" customWidth="1"/>
    <col min="6642" max="6643" width="7" style="1" customWidth="1"/>
    <col min="6644" max="6644" width="6.42578125" style="1" customWidth="1"/>
    <col min="6645" max="6645" width="7" style="1" customWidth="1"/>
    <col min="6646" max="6892" width="9.140625" style="1"/>
    <col min="6893" max="6894" width="3.85546875" style="1" customWidth="1"/>
    <col min="6895" max="6895" width="33.7109375" style="1" customWidth="1"/>
    <col min="6896" max="6897" width="8.5703125" style="1" customWidth="1"/>
    <col min="6898" max="6899" width="7" style="1" customWidth="1"/>
    <col min="6900" max="6900" width="6.42578125" style="1" customWidth="1"/>
    <col min="6901" max="6901" width="7" style="1" customWidth="1"/>
    <col min="6902" max="7148" width="9.140625" style="1"/>
    <col min="7149" max="7150" width="3.85546875" style="1" customWidth="1"/>
    <col min="7151" max="7151" width="33.7109375" style="1" customWidth="1"/>
    <col min="7152" max="7153" width="8.5703125" style="1" customWidth="1"/>
    <col min="7154" max="7155" width="7" style="1" customWidth="1"/>
    <col min="7156" max="7156" width="6.42578125" style="1" customWidth="1"/>
    <col min="7157" max="7157" width="7" style="1" customWidth="1"/>
    <col min="7158" max="7404" width="9.140625" style="1"/>
    <col min="7405" max="7406" width="3.85546875" style="1" customWidth="1"/>
    <col min="7407" max="7407" width="33.7109375" style="1" customWidth="1"/>
    <col min="7408" max="7409" width="8.5703125" style="1" customWidth="1"/>
    <col min="7410" max="7411" width="7" style="1" customWidth="1"/>
    <col min="7412" max="7412" width="6.42578125" style="1" customWidth="1"/>
    <col min="7413" max="7413" width="7" style="1" customWidth="1"/>
    <col min="7414" max="7660" width="9.140625" style="1"/>
    <col min="7661" max="7662" width="3.85546875" style="1" customWidth="1"/>
    <col min="7663" max="7663" width="33.7109375" style="1" customWidth="1"/>
    <col min="7664" max="7665" width="8.5703125" style="1" customWidth="1"/>
    <col min="7666" max="7667" width="7" style="1" customWidth="1"/>
    <col min="7668" max="7668" width="6.42578125" style="1" customWidth="1"/>
    <col min="7669" max="7669" width="7" style="1" customWidth="1"/>
    <col min="7670" max="7916" width="9.140625" style="1"/>
    <col min="7917" max="7918" width="3.85546875" style="1" customWidth="1"/>
    <col min="7919" max="7919" width="33.7109375" style="1" customWidth="1"/>
    <col min="7920" max="7921" width="8.5703125" style="1" customWidth="1"/>
    <col min="7922" max="7923" width="7" style="1" customWidth="1"/>
    <col min="7924" max="7924" width="6.42578125" style="1" customWidth="1"/>
    <col min="7925" max="7925" width="7" style="1" customWidth="1"/>
    <col min="7926" max="8172" width="9.140625" style="1"/>
    <col min="8173" max="8174" width="3.85546875" style="1" customWidth="1"/>
    <col min="8175" max="8175" width="33.7109375" style="1" customWidth="1"/>
    <col min="8176" max="8177" width="8.5703125" style="1" customWidth="1"/>
    <col min="8178" max="8179" width="7" style="1" customWidth="1"/>
    <col min="8180" max="8180" width="6.42578125" style="1" customWidth="1"/>
    <col min="8181" max="8181" width="7" style="1" customWidth="1"/>
    <col min="8182" max="8428" width="9.140625" style="1"/>
    <col min="8429" max="8430" width="3.85546875" style="1" customWidth="1"/>
    <col min="8431" max="8431" width="33.7109375" style="1" customWidth="1"/>
    <col min="8432" max="8433" width="8.5703125" style="1" customWidth="1"/>
    <col min="8434" max="8435" width="7" style="1" customWidth="1"/>
    <col min="8436" max="8436" width="6.42578125" style="1" customWidth="1"/>
    <col min="8437" max="8437" width="7" style="1" customWidth="1"/>
    <col min="8438" max="8684" width="9.140625" style="1"/>
    <col min="8685" max="8686" width="3.85546875" style="1" customWidth="1"/>
    <col min="8687" max="8687" width="33.7109375" style="1" customWidth="1"/>
    <col min="8688" max="8689" width="8.5703125" style="1" customWidth="1"/>
    <col min="8690" max="8691" width="7" style="1" customWidth="1"/>
    <col min="8692" max="8692" width="6.42578125" style="1" customWidth="1"/>
    <col min="8693" max="8693" width="7" style="1" customWidth="1"/>
    <col min="8694" max="8940" width="9.140625" style="1"/>
    <col min="8941" max="8942" width="3.85546875" style="1" customWidth="1"/>
    <col min="8943" max="8943" width="33.7109375" style="1" customWidth="1"/>
    <col min="8944" max="8945" width="8.5703125" style="1" customWidth="1"/>
    <col min="8946" max="8947" width="7" style="1" customWidth="1"/>
    <col min="8948" max="8948" width="6.42578125" style="1" customWidth="1"/>
    <col min="8949" max="8949" width="7" style="1" customWidth="1"/>
    <col min="8950" max="9196" width="9.140625" style="1"/>
    <col min="9197" max="9198" width="3.85546875" style="1" customWidth="1"/>
    <col min="9199" max="9199" width="33.7109375" style="1" customWidth="1"/>
    <col min="9200" max="9201" width="8.5703125" style="1" customWidth="1"/>
    <col min="9202" max="9203" width="7" style="1" customWidth="1"/>
    <col min="9204" max="9204" width="6.42578125" style="1" customWidth="1"/>
    <col min="9205" max="9205" width="7" style="1" customWidth="1"/>
    <col min="9206" max="9452" width="9.140625" style="1"/>
    <col min="9453" max="9454" width="3.85546875" style="1" customWidth="1"/>
    <col min="9455" max="9455" width="33.7109375" style="1" customWidth="1"/>
    <col min="9456" max="9457" width="8.5703125" style="1" customWidth="1"/>
    <col min="9458" max="9459" width="7" style="1" customWidth="1"/>
    <col min="9460" max="9460" width="6.42578125" style="1" customWidth="1"/>
    <col min="9461" max="9461" width="7" style="1" customWidth="1"/>
    <col min="9462" max="9708" width="9.140625" style="1"/>
    <col min="9709" max="9710" width="3.85546875" style="1" customWidth="1"/>
    <col min="9711" max="9711" width="33.7109375" style="1" customWidth="1"/>
    <col min="9712" max="9713" width="8.5703125" style="1" customWidth="1"/>
    <col min="9714" max="9715" width="7" style="1" customWidth="1"/>
    <col min="9716" max="9716" width="6.42578125" style="1" customWidth="1"/>
    <col min="9717" max="9717" width="7" style="1" customWidth="1"/>
    <col min="9718" max="9964" width="9.140625" style="1"/>
    <col min="9965" max="9966" width="3.85546875" style="1" customWidth="1"/>
    <col min="9967" max="9967" width="33.7109375" style="1" customWidth="1"/>
    <col min="9968" max="9969" width="8.5703125" style="1" customWidth="1"/>
    <col min="9970" max="9971" width="7" style="1" customWidth="1"/>
    <col min="9972" max="9972" width="6.42578125" style="1" customWidth="1"/>
    <col min="9973" max="9973" width="7" style="1" customWidth="1"/>
    <col min="9974" max="10220" width="9.140625" style="1"/>
    <col min="10221" max="10222" width="3.85546875" style="1" customWidth="1"/>
    <col min="10223" max="10223" width="33.7109375" style="1" customWidth="1"/>
    <col min="10224" max="10225" width="8.5703125" style="1" customWidth="1"/>
    <col min="10226" max="10227" width="7" style="1" customWidth="1"/>
    <col min="10228" max="10228" width="6.42578125" style="1" customWidth="1"/>
    <col min="10229" max="10229" width="7" style="1" customWidth="1"/>
    <col min="10230" max="10476" width="9.140625" style="1"/>
    <col min="10477" max="10478" width="3.85546875" style="1" customWidth="1"/>
    <col min="10479" max="10479" width="33.7109375" style="1" customWidth="1"/>
    <col min="10480" max="10481" width="8.5703125" style="1" customWidth="1"/>
    <col min="10482" max="10483" width="7" style="1" customWidth="1"/>
    <col min="10484" max="10484" width="6.42578125" style="1" customWidth="1"/>
    <col min="10485" max="10485" width="7" style="1" customWidth="1"/>
    <col min="10486" max="10732" width="9.140625" style="1"/>
    <col min="10733" max="10734" width="3.85546875" style="1" customWidth="1"/>
    <col min="10735" max="10735" width="33.7109375" style="1" customWidth="1"/>
    <col min="10736" max="10737" width="8.5703125" style="1" customWidth="1"/>
    <col min="10738" max="10739" width="7" style="1" customWidth="1"/>
    <col min="10740" max="10740" width="6.42578125" style="1" customWidth="1"/>
    <col min="10741" max="10741" width="7" style="1" customWidth="1"/>
    <col min="10742" max="10988" width="9.140625" style="1"/>
    <col min="10989" max="10990" width="3.85546875" style="1" customWidth="1"/>
    <col min="10991" max="10991" width="33.7109375" style="1" customWidth="1"/>
    <col min="10992" max="10993" width="8.5703125" style="1" customWidth="1"/>
    <col min="10994" max="10995" width="7" style="1" customWidth="1"/>
    <col min="10996" max="10996" width="6.42578125" style="1" customWidth="1"/>
    <col min="10997" max="10997" width="7" style="1" customWidth="1"/>
    <col min="10998" max="11244" width="9.140625" style="1"/>
    <col min="11245" max="11246" width="3.85546875" style="1" customWidth="1"/>
    <col min="11247" max="11247" width="33.7109375" style="1" customWidth="1"/>
    <col min="11248" max="11249" width="8.5703125" style="1" customWidth="1"/>
    <col min="11250" max="11251" width="7" style="1" customWidth="1"/>
    <col min="11252" max="11252" width="6.42578125" style="1" customWidth="1"/>
    <col min="11253" max="11253" width="7" style="1" customWidth="1"/>
    <col min="11254" max="11500" width="9.140625" style="1"/>
    <col min="11501" max="11502" width="3.85546875" style="1" customWidth="1"/>
    <col min="11503" max="11503" width="33.7109375" style="1" customWidth="1"/>
    <col min="11504" max="11505" width="8.5703125" style="1" customWidth="1"/>
    <col min="11506" max="11507" width="7" style="1" customWidth="1"/>
    <col min="11508" max="11508" width="6.42578125" style="1" customWidth="1"/>
    <col min="11509" max="11509" width="7" style="1" customWidth="1"/>
    <col min="11510" max="11756" width="9.140625" style="1"/>
    <col min="11757" max="11758" width="3.85546875" style="1" customWidth="1"/>
    <col min="11759" max="11759" width="33.7109375" style="1" customWidth="1"/>
    <col min="11760" max="11761" width="8.5703125" style="1" customWidth="1"/>
    <col min="11762" max="11763" width="7" style="1" customWidth="1"/>
    <col min="11764" max="11764" width="6.42578125" style="1" customWidth="1"/>
    <col min="11765" max="11765" width="7" style="1" customWidth="1"/>
    <col min="11766" max="12012" width="9.140625" style="1"/>
    <col min="12013" max="12014" width="3.85546875" style="1" customWidth="1"/>
    <col min="12015" max="12015" width="33.7109375" style="1" customWidth="1"/>
    <col min="12016" max="12017" width="8.5703125" style="1" customWidth="1"/>
    <col min="12018" max="12019" width="7" style="1" customWidth="1"/>
    <col min="12020" max="12020" width="6.42578125" style="1" customWidth="1"/>
    <col min="12021" max="12021" width="7" style="1" customWidth="1"/>
    <col min="12022" max="12268" width="9.140625" style="1"/>
    <col min="12269" max="12270" width="3.85546875" style="1" customWidth="1"/>
    <col min="12271" max="12271" width="33.7109375" style="1" customWidth="1"/>
    <col min="12272" max="12273" width="8.5703125" style="1" customWidth="1"/>
    <col min="12274" max="12275" width="7" style="1" customWidth="1"/>
    <col min="12276" max="12276" width="6.42578125" style="1" customWidth="1"/>
    <col min="12277" max="12277" width="7" style="1" customWidth="1"/>
    <col min="12278" max="12524" width="9.140625" style="1"/>
    <col min="12525" max="12526" width="3.85546875" style="1" customWidth="1"/>
    <col min="12527" max="12527" width="33.7109375" style="1" customWidth="1"/>
    <col min="12528" max="12529" width="8.5703125" style="1" customWidth="1"/>
    <col min="12530" max="12531" width="7" style="1" customWidth="1"/>
    <col min="12532" max="12532" width="6.42578125" style="1" customWidth="1"/>
    <col min="12533" max="12533" width="7" style="1" customWidth="1"/>
    <col min="12534" max="12780" width="9.140625" style="1"/>
    <col min="12781" max="12782" width="3.85546875" style="1" customWidth="1"/>
    <col min="12783" max="12783" width="33.7109375" style="1" customWidth="1"/>
    <col min="12784" max="12785" width="8.5703125" style="1" customWidth="1"/>
    <col min="12786" max="12787" width="7" style="1" customWidth="1"/>
    <col min="12788" max="12788" width="6.42578125" style="1" customWidth="1"/>
    <col min="12789" max="12789" width="7" style="1" customWidth="1"/>
    <col min="12790" max="13036" width="9.140625" style="1"/>
    <col min="13037" max="13038" width="3.85546875" style="1" customWidth="1"/>
    <col min="13039" max="13039" width="33.7109375" style="1" customWidth="1"/>
    <col min="13040" max="13041" width="8.5703125" style="1" customWidth="1"/>
    <col min="13042" max="13043" width="7" style="1" customWidth="1"/>
    <col min="13044" max="13044" width="6.42578125" style="1" customWidth="1"/>
    <col min="13045" max="13045" width="7" style="1" customWidth="1"/>
    <col min="13046" max="13292" width="9.140625" style="1"/>
    <col min="13293" max="13294" width="3.85546875" style="1" customWidth="1"/>
    <col min="13295" max="13295" width="33.7109375" style="1" customWidth="1"/>
    <col min="13296" max="13297" width="8.5703125" style="1" customWidth="1"/>
    <col min="13298" max="13299" width="7" style="1" customWidth="1"/>
    <col min="13300" max="13300" width="6.42578125" style="1" customWidth="1"/>
    <col min="13301" max="13301" width="7" style="1" customWidth="1"/>
    <col min="13302" max="13548" width="9.140625" style="1"/>
    <col min="13549" max="13550" width="3.85546875" style="1" customWidth="1"/>
    <col min="13551" max="13551" width="33.7109375" style="1" customWidth="1"/>
    <col min="13552" max="13553" width="8.5703125" style="1" customWidth="1"/>
    <col min="13554" max="13555" width="7" style="1" customWidth="1"/>
    <col min="13556" max="13556" width="6.42578125" style="1" customWidth="1"/>
    <col min="13557" max="13557" width="7" style="1" customWidth="1"/>
    <col min="13558" max="13804" width="9.140625" style="1"/>
    <col min="13805" max="13806" width="3.85546875" style="1" customWidth="1"/>
    <col min="13807" max="13807" width="33.7109375" style="1" customWidth="1"/>
    <col min="13808" max="13809" width="8.5703125" style="1" customWidth="1"/>
    <col min="13810" max="13811" width="7" style="1" customWidth="1"/>
    <col min="13812" max="13812" width="6.42578125" style="1" customWidth="1"/>
    <col min="13813" max="13813" width="7" style="1" customWidth="1"/>
    <col min="13814" max="14060" width="9.140625" style="1"/>
    <col min="14061" max="14062" width="3.85546875" style="1" customWidth="1"/>
    <col min="14063" max="14063" width="33.7109375" style="1" customWidth="1"/>
    <col min="14064" max="14065" width="8.5703125" style="1" customWidth="1"/>
    <col min="14066" max="14067" width="7" style="1" customWidth="1"/>
    <col min="14068" max="14068" width="6.42578125" style="1" customWidth="1"/>
    <col min="14069" max="14069" width="7" style="1" customWidth="1"/>
    <col min="14070" max="14316" width="9.140625" style="1"/>
    <col min="14317" max="14318" width="3.85546875" style="1" customWidth="1"/>
    <col min="14319" max="14319" width="33.7109375" style="1" customWidth="1"/>
    <col min="14320" max="14321" width="8.5703125" style="1" customWidth="1"/>
    <col min="14322" max="14323" width="7" style="1" customWidth="1"/>
    <col min="14324" max="14324" width="6.42578125" style="1" customWidth="1"/>
    <col min="14325" max="14325" width="7" style="1" customWidth="1"/>
    <col min="14326" max="14572" width="9.140625" style="1"/>
    <col min="14573" max="14574" width="3.85546875" style="1" customWidth="1"/>
    <col min="14575" max="14575" width="33.7109375" style="1" customWidth="1"/>
    <col min="14576" max="14577" width="8.5703125" style="1" customWidth="1"/>
    <col min="14578" max="14579" width="7" style="1" customWidth="1"/>
    <col min="14580" max="14580" width="6.42578125" style="1" customWidth="1"/>
    <col min="14581" max="14581" width="7" style="1" customWidth="1"/>
    <col min="14582" max="14828" width="9.140625" style="1"/>
    <col min="14829" max="14830" width="3.85546875" style="1" customWidth="1"/>
    <col min="14831" max="14831" width="33.7109375" style="1" customWidth="1"/>
    <col min="14832" max="14833" width="8.5703125" style="1" customWidth="1"/>
    <col min="14834" max="14835" width="7" style="1" customWidth="1"/>
    <col min="14836" max="14836" width="6.42578125" style="1" customWidth="1"/>
    <col min="14837" max="14837" width="7" style="1" customWidth="1"/>
    <col min="14838" max="15084" width="9.140625" style="1"/>
    <col min="15085" max="15086" width="3.85546875" style="1" customWidth="1"/>
    <col min="15087" max="15087" width="33.7109375" style="1" customWidth="1"/>
    <col min="15088" max="15089" width="8.5703125" style="1" customWidth="1"/>
    <col min="15090" max="15091" width="7" style="1" customWidth="1"/>
    <col min="15092" max="15092" width="6.42578125" style="1" customWidth="1"/>
    <col min="15093" max="15093" width="7" style="1" customWidth="1"/>
    <col min="15094" max="15340" width="9.140625" style="1"/>
    <col min="15341" max="15342" width="3.85546875" style="1" customWidth="1"/>
    <col min="15343" max="15343" width="33.7109375" style="1" customWidth="1"/>
    <col min="15344" max="15345" width="8.5703125" style="1" customWidth="1"/>
    <col min="15346" max="15347" width="7" style="1" customWidth="1"/>
    <col min="15348" max="15348" width="6.42578125" style="1" customWidth="1"/>
    <col min="15349" max="15349" width="7" style="1" customWidth="1"/>
    <col min="15350" max="15596" width="9.140625" style="1"/>
    <col min="15597" max="15598" width="3.85546875" style="1" customWidth="1"/>
    <col min="15599" max="15599" width="33.7109375" style="1" customWidth="1"/>
    <col min="15600" max="15601" width="8.5703125" style="1" customWidth="1"/>
    <col min="15602" max="15603" width="7" style="1" customWidth="1"/>
    <col min="15604" max="15604" width="6.42578125" style="1" customWidth="1"/>
    <col min="15605" max="15605" width="7" style="1" customWidth="1"/>
    <col min="15606" max="15852" width="9.140625" style="1"/>
    <col min="15853" max="15854" width="3.85546875" style="1" customWidth="1"/>
    <col min="15855" max="15855" width="33.7109375" style="1" customWidth="1"/>
    <col min="15856" max="15857" width="8.5703125" style="1" customWidth="1"/>
    <col min="15858" max="15859" width="7" style="1" customWidth="1"/>
    <col min="15860" max="15860" width="6.42578125" style="1" customWidth="1"/>
    <col min="15861" max="15861" width="7" style="1" customWidth="1"/>
    <col min="15862" max="16108" width="9.140625" style="1"/>
    <col min="16109" max="16110" width="3.85546875" style="1" customWidth="1"/>
    <col min="16111" max="16111" width="33.7109375" style="1" customWidth="1"/>
    <col min="16112" max="16113" width="8.5703125" style="1" customWidth="1"/>
    <col min="16114" max="16115" width="7" style="1" customWidth="1"/>
    <col min="16116" max="16116" width="6.42578125" style="1" customWidth="1"/>
    <col min="16117" max="16117" width="7" style="1" customWidth="1"/>
    <col min="16118" max="16384" width="9.140625" style="1"/>
  </cols>
  <sheetData>
    <row r="1" spans="1:7" x14ac:dyDescent="0.2">
      <c r="A1" s="97" t="s">
        <v>86</v>
      </c>
      <c r="B1" s="97"/>
      <c r="C1" s="97"/>
      <c r="D1" s="97"/>
      <c r="E1" s="97"/>
      <c r="F1" s="97"/>
      <c r="G1" s="97"/>
    </row>
    <row r="2" spans="1:7" x14ac:dyDescent="0.2">
      <c r="A2" s="97" t="s">
        <v>88</v>
      </c>
      <c r="B2" s="97"/>
      <c r="C2" s="97"/>
      <c r="D2" s="97"/>
      <c r="E2" s="97"/>
      <c r="F2" s="97"/>
      <c r="G2" s="97"/>
    </row>
    <row r="3" spans="1:7" x14ac:dyDescent="0.2">
      <c r="A3" s="97" t="s">
        <v>120</v>
      </c>
      <c r="B3" s="97"/>
      <c r="C3" s="97"/>
      <c r="D3" s="97"/>
      <c r="E3" s="97"/>
      <c r="F3" s="97"/>
      <c r="G3" s="97"/>
    </row>
    <row r="4" spans="1:7" x14ac:dyDescent="0.2">
      <c r="A4" s="98" t="s">
        <v>119</v>
      </c>
      <c r="B4" s="98"/>
      <c r="C4" s="98"/>
      <c r="G4" s="58" t="s">
        <v>115</v>
      </c>
    </row>
    <row r="5" spans="1:7" x14ac:dyDescent="0.2">
      <c r="A5" s="110"/>
      <c r="B5" s="110" t="s">
        <v>0</v>
      </c>
      <c r="C5" s="110" t="s">
        <v>1</v>
      </c>
      <c r="D5" s="110" t="s">
        <v>81</v>
      </c>
      <c r="E5" s="110" t="s">
        <v>82</v>
      </c>
      <c r="F5" s="110" t="s">
        <v>83</v>
      </c>
      <c r="G5" s="110"/>
    </row>
    <row r="6" spans="1:7" x14ac:dyDescent="0.2">
      <c r="A6" s="110"/>
      <c r="B6" s="110"/>
      <c r="C6" s="110"/>
      <c r="D6" s="110"/>
      <c r="E6" s="110"/>
      <c r="F6" s="76" t="s">
        <v>2</v>
      </c>
      <c r="G6" s="76" t="s">
        <v>3</v>
      </c>
    </row>
    <row r="7" spans="1:7" ht="17.25" customHeight="1" x14ac:dyDescent="0.2">
      <c r="A7" s="110" t="s">
        <v>23</v>
      </c>
      <c r="B7" s="110"/>
      <c r="C7" s="110"/>
      <c r="D7" s="76">
        <f>SUM(D8:D24)</f>
        <v>139</v>
      </c>
      <c r="E7" s="76">
        <f>SUM(E8:E24)</f>
        <v>142</v>
      </c>
      <c r="F7" s="76">
        <f>E7-D7</f>
        <v>3</v>
      </c>
      <c r="G7" s="77">
        <f>E7*100/D7-100</f>
        <v>2.1582733812949613</v>
      </c>
    </row>
    <row r="8" spans="1:7" ht="17.25" customHeight="1" x14ac:dyDescent="0.2">
      <c r="A8" s="92" t="s">
        <v>4</v>
      </c>
      <c r="B8" s="5">
        <v>1</v>
      </c>
      <c r="C8" s="17" t="s">
        <v>24</v>
      </c>
      <c r="D8" s="6"/>
      <c r="E8" s="6"/>
      <c r="F8" s="52"/>
      <c r="G8" s="60"/>
    </row>
    <row r="9" spans="1:7" ht="17.25" customHeight="1" x14ac:dyDescent="0.2">
      <c r="A9" s="92"/>
      <c r="B9" s="5">
        <v>2</v>
      </c>
      <c r="C9" s="17" t="s">
        <v>25</v>
      </c>
      <c r="D9" s="6">
        <v>70</v>
      </c>
      <c r="E9" s="6">
        <v>61</v>
      </c>
      <c r="F9" s="52">
        <f t="shared" ref="F9:F23" si="0">E9-D9</f>
        <v>-9</v>
      </c>
      <c r="G9" s="60">
        <f t="shared" ref="G9:G23" si="1">E9*100/D9-100</f>
        <v>-12.857142857142861</v>
      </c>
    </row>
    <row r="10" spans="1:7" ht="17.25" customHeight="1" x14ac:dyDescent="0.2">
      <c r="A10" s="92"/>
      <c r="B10" s="5">
        <v>3</v>
      </c>
      <c r="C10" s="51" t="s">
        <v>31</v>
      </c>
      <c r="D10" s="52"/>
      <c r="E10" s="52"/>
      <c r="F10" s="52"/>
      <c r="G10" s="60"/>
    </row>
    <row r="11" spans="1:7" ht="17.25" customHeight="1" x14ac:dyDescent="0.2">
      <c r="A11" s="92"/>
      <c r="B11" s="5">
        <v>4</v>
      </c>
      <c r="C11" s="19" t="s">
        <v>26</v>
      </c>
      <c r="D11" s="6">
        <v>2</v>
      </c>
      <c r="E11" s="6">
        <v>2</v>
      </c>
      <c r="F11" s="52">
        <f t="shared" si="0"/>
        <v>0</v>
      </c>
      <c r="G11" s="60">
        <f t="shared" si="1"/>
        <v>0</v>
      </c>
    </row>
    <row r="12" spans="1:7" ht="17.25" customHeight="1" x14ac:dyDescent="0.2">
      <c r="A12" s="92"/>
      <c r="B12" s="5">
        <v>5</v>
      </c>
      <c r="C12" s="19" t="s">
        <v>32</v>
      </c>
      <c r="D12" s="6"/>
      <c r="E12" s="6"/>
      <c r="F12" s="52"/>
      <c r="G12" s="60"/>
    </row>
    <row r="13" spans="1:7" ht="17.25" customHeight="1" x14ac:dyDescent="0.2">
      <c r="A13" s="92"/>
      <c r="B13" s="5">
        <v>6</v>
      </c>
      <c r="C13" s="17" t="s">
        <v>33</v>
      </c>
      <c r="D13" s="6">
        <v>45</v>
      </c>
      <c r="E13" s="6">
        <v>53</v>
      </c>
      <c r="F13" s="52">
        <f t="shared" si="0"/>
        <v>8</v>
      </c>
      <c r="G13" s="60">
        <f t="shared" si="1"/>
        <v>17.777777777777771</v>
      </c>
    </row>
    <row r="14" spans="1:7" ht="17.25" customHeight="1" x14ac:dyDescent="0.2">
      <c r="A14" s="92"/>
      <c r="B14" s="5">
        <v>7</v>
      </c>
      <c r="C14" s="17" t="s">
        <v>34</v>
      </c>
      <c r="D14" s="6">
        <v>0</v>
      </c>
      <c r="E14" s="6">
        <v>1</v>
      </c>
      <c r="F14" s="52">
        <f t="shared" si="0"/>
        <v>1</v>
      </c>
      <c r="G14" s="60" t="s">
        <v>95</v>
      </c>
    </row>
    <row r="15" spans="1:7" ht="17.25" customHeight="1" x14ac:dyDescent="0.2">
      <c r="A15" s="92"/>
      <c r="B15" s="5">
        <v>8</v>
      </c>
      <c r="C15" s="17" t="s">
        <v>35</v>
      </c>
      <c r="D15" s="6">
        <v>3</v>
      </c>
      <c r="E15" s="6">
        <v>8</v>
      </c>
      <c r="F15" s="52">
        <f t="shared" si="0"/>
        <v>5</v>
      </c>
      <c r="G15" s="60">
        <f t="shared" si="1"/>
        <v>166.66666666666669</v>
      </c>
    </row>
    <row r="16" spans="1:7" ht="17.25" customHeight="1" x14ac:dyDescent="0.2">
      <c r="A16" s="92"/>
      <c r="B16" s="5">
        <v>9</v>
      </c>
      <c r="C16" s="17" t="s">
        <v>36</v>
      </c>
      <c r="D16" s="6">
        <v>2</v>
      </c>
      <c r="E16" s="6">
        <v>0</v>
      </c>
      <c r="F16" s="52">
        <f t="shared" si="0"/>
        <v>-2</v>
      </c>
      <c r="G16" s="60">
        <f t="shared" si="1"/>
        <v>-100</v>
      </c>
    </row>
    <row r="17" spans="1:7" ht="17.25" customHeight="1" x14ac:dyDescent="0.2">
      <c r="A17" s="92"/>
      <c r="B17" s="5">
        <v>10</v>
      </c>
      <c r="C17" s="17" t="s">
        <v>37</v>
      </c>
      <c r="D17" s="6">
        <v>1</v>
      </c>
      <c r="E17" s="6">
        <v>0</v>
      </c>
      <c r="F17" s="52">
        <f t="shared" si="0"/>
        <v>-1</v>
      </c>
      <c r="G17" s="60">
        <f>E17*100/D17-100</f>
        <v>-100</v>
      </c>
    </row>
    <row r="18" spans="1:7" ht="17.25" customHeight="1" x14ac:dyDescent="0.2">
      <c r="A18" s="92"/>
      <c r="B18" s="5">
        <v>11</v>
      </c>
      <c r="C18" s="20" t="s">
        <v>91</v>
      </c>
      <c r="D18" s="6">
        <v>13</v>
      </c>
      <c r="E18" s="6">
        <v>12</v>
      </c>
      <c r="F18" s="52">
        <f t="shared" si="0"/>
        <v>-1</v>
      </c>
      <c r="G18" s="60">
        <f t="shared" si="1"/>
        <v>-7.6923076923076934</v>
      </c>
    </row>
    <row r="19" spans="1:7" ht="17.25" customHeight="1" x14ac:dyDescent="0.2">
      <c r="A19" s="92"/>
      <c r="B19" s="5">
        <v>12</v>
      </c>
      <c r="C19" s="19" t="s">
        <v>38</v>
      </c>
      <c r="D19" s="6"/>
      <c r="E19" s="6"/>
      <c r="F19" s="52"/>
      <c r="G19" s="60"/>
    </row>
    <row r="20" spans="1:7" ht="17.25" customHeight="1" x14ac:dyDescent="0.2">
      <c r="A20" s="92"/>
      <c r="B20" s="5">
        <v>13</v>
      </c>
      <c r="C20" s="17" t="s">
        <v>27</v>
      </c>
      <c r="D20" s="6">
        <v>1</v>
      </c>
      <c r="E20" s="6">
        <v>4</v>
      </c>
      <c r="F20" s="52">
        <f t="shared" si="0"/>
        <v>3</v>
      </c>
      <c r="G20" s="60" t="s">
        <v>103</v>
      </c>
    </row>
    <row r="21" spans="1:7" ht="17.25" customHeight="1" x14ac:dyDescent="0.2">
      <c r="A21" s="92"/>
      <c r="B21" s="5">
        <v>14</v>
      </c>
      <c r="C21" s="17" t="s">
        <v>28</v>
      </c>
      <c r="D21" s="6">
        <v>0</v>
      </c>
      <c r="E21" s="6">
        <v>1</v>
      </c>
      <c r="F21" s="52">
        <f t="shared" si="0"/>
        <v>1</v>
      </c>
      <c r="G21" s="60" t="s">
        <v>95</v>
      </c>
    </row>
    <row r="22" spans="1:7" ht="17.25" customHeight="1" x14ac:dyDescent="0.2">
      <c r="A22" s="92"/>
      <c r="B22" s="5">
        <v>15</v>
      </c>
      <c r="C22" s="17" t="s">
        <v>29</v>
      </c>
      <c r="D22" s="6">
        <v>1</v>
      </c>
      <c r="E22" s="6">
        <v>0</v>
      </c>
      <c r="F22" s="52">
        <f t="shared" si="0"/>
        <v>-1</v>
      </c>
      <c r="G22" s="60">
        <f t="shared" si="1"/>
        <v>-100</v>
      </c>
    </row>
    <row r="23" spans="1:7" ht="17.25" customHeight="1" x14ac:dyDescent="0.2">
      <c r="A23" s="92"/>
      <c r="B23" s="5">
        <v>16</v>
      </c>
      <c r="C23" s="17" t="s">
        <v>84</v>
      </c>
      <c r="D23" s="6">
        <v>1</v>
      </c>
      <c r="E23" s="6">
        <v>0</v>
      </c>
      <c r="F23" s="52">
        <f t="shared" si="0"/>
        <v>-1</v>
      </c>
      <c r="G23" s="60">
        <f t="shared" si="1"/>
        <v>-100</v>
      </c>
    </row>
    <row r="24" spans="1:7" ht="17.25" customHeight="1" x14ac:dyDescent="0.2">
      <c r="A24" s="92"/>
      <c r="B24" s="5">
        <v>17</v>
      </c>
      <c r="C24" s="19" t="s">
        <v>30</v>
      </c>
      <c r="D24" s="6"/>
      <c r="E24" s="6"/>
      <c r="F24" s="52"/>
      <c r="G24" s="60"/>
    </row>
    <row r="25" spans="1:7" ht="17.25" customHeight="1" x14ac:dyDescent="0.2">
      <c r="A25" s="110" t="s">
        <v>39</v>
      </c>
      <c r="B25" s="110"/>
      <c r="C25" s="110"/>
      <c r="D25" s="76">
        <f>SUM(D26:D30)</f>
        <v>101</v>
      </c>
      <c r="E25" s="76">
        <f>SUM(E26:E30)</f>
        <v>128</v>
      </c>
      <c r="F25" s="76">
        <f t="shared" ref="F25:F83" si="2">E25-D25</f>
        <v>27</v>
      </c>
      <c r="G25" s="77">
        <f t="shared" ref="G25:G72" si="3">E25*100/D25-100</f>
        <v>26.732673267326732</v>
      </c>
    </row>
    <row r="26" spans="1:7" ht="17.25" customHeight="1" x14ac:dyDescent="0.2">
      <c r="A26" s="92" t="s">
        <v>85</v>
      </c>
      <c r="B26" s="5">
        <v>18</v>
      </c>
      <c r="C26" s="11" t="s">
        <v>6</v>
      </c>
      <c r="D26" s="21">
        <v>0</v>
      </c>
      <c r="E26" s="6">
        <v>1</v>
      </c>
      <c r="F26" s="52">
        <f t="shared" si="2"/>
        <v>1</v>
      </c>
      <c r="G26" s="60" t="s">
        <v>95</v>
      </c>
    </row>
    <row r="27" spans="1:7" ht="17.25" customHeight="1" x14ac:dyDescent="0.2">
      <c r="A27" s="92"/>
      <c r="B27" s="5">
        <v>19</v>
      </c>
      <c r="C27" s="11" t="s">
        <v>7</v>
      </c>
      <c r="D27" s="6">
        <v>4</v>
      </c>
      <c r="E27" s="6">
        <v>5</v>
      </c>
      <c r="F27" s="52">
        <f t="shared" ref="F27:F42" si="4">E27-D27</f>
        <v>1</v>
      </c>
      <c r="G27" s="60">
        <f t="shared" ref="G27:G42" si="5">E27*100/D27-100</f>
        <v>25</v>
      </c>
    </row>
    <row r="28" spans="1:7" ht="17.25" customHeight="1" x14ac:dyDescent="0.2">
      <c r="A28" s="92"/>
      <c r="B28" s="5">
        <v>20</v>
      </c>
      <c r="C28" s="11" t="s">
        <v>8</v>
      </c>
      <c r="D28" s="6">
        <v>38</v>
      </c>
      <c r="E28" s="6">
        <v>47</v>
      </c>
      <c r="F28" s="52">
        <f t="shared" si="4"/>
        <v>9</v>
      </c>
      <c r="G28" s="60">
        <f t="shared" si="5"/>
        <v>23.684210526315795</v>
      </c>
    </row>
    <row r="29" spans="1:7" ht="17.25" customHeight="1" x14ac:dyDescent="0.2">
      <c r="A29" s="92"/>
      <c r="B29" s="5">
        <v>21</v>
      </c>
      <c r="C29" s="11" t="s">
        <v>9</v>
      </c>
      <c r="D29" s="6">
        <v>16</v>
      </c>
      <c r="E29" s="6">
        <v>18</v>
      </c>
      <c r="F29" s="52">
        <f t="shared" si="4"/>
        <v>2</v>
      </c>
      <c r="G29" s="60">
        <f t="shared" si="5"/>
        <v>12.5</v>
      </c>
    </row>
    <row r="30" spans="1:7" ht="17.25" customHeight="1" x14ac:dyDescent="0.2">
      <c r="A30" s="92"/>
      <c r="B30" s="5">
        <v>22</v>
      </c>
      <c r="C30" s="11" t="s">
        <v>10</v>
      </c>
      <c r="D30" s="6">
        <v>43</v>
      </c>
      <c r="E30" s="6">
        <v>57</v>
      </c>
      <c r="F30" s="52">
        <f t="shared" si="4"/>
        <v>14</v>
      </c>
      <c r="G30" s="60">
        <f t="shared" si="5"/>
        <v>32.558139534883708</v>
      </c>
    </row>
    <row r="31" spans="1:7" ht="17.25" customHeight="1" x14ac:dyDescent="0.2">
      <c r="A31" s="92"/>
      <c r="B31" s="5">
        <v>23</v>
      </c>
      <c r="C31" s="11" t="s">
        <v>40</v>
      </c>
      <c r="D31" s="6">
        <v>19</v>
      </c>
      <c r="E31" s="6">
        <v>22</v>
      </c>
      <c r="F31" s="52">
        <f t="shared" si="4"/>
        <v>3</v>
      </c>
      <c r="G31" s="60">
        <f t="shared" si="5"/>
        <v>15.78947368421052</v>
      </c>
    </row>
    <row r="32" spans="1:7" ht="17.25" customHeight="1" x14ac:dyDescent="0.2">
      <c r="A32" s="92"/>
      <c r="B32" s="5">
        <v>24</v>
      </c>
      <c r="C32" s="11" t="s">
        <v>43</v>
      </c>
      <c r="D32" s="6">
        <v>5</v>
      </c>
      <c r="E32" s="6">
        <v>11</v>
      </c>
      <c r="F32" s="52">
        <f t="shared" si="4"/>
        <v>6</v>
      </c>
      <c r="G32" s="60">
        <f t="shared" si="5"/>
        <v>120</v>
      </c>
    </row>
    <row r="33" spans="1:7" ht="17.25" customHeight="1" x14ac:dyDescent="0.2">
      <c r="A33" s="92"/>
      <c r="B33" s="5">
        <v>25</v>
      </c>
      <c r="C33" s="11" t="s">
        <v>42</v>
      </c>
      <c r="D33" s="6">
        <v>36</v>
      </c>
      <c r="E33" s="6">
        <v>45</v>
      </c>
      <c r="F33" s="52">
        <f t="shared" si="4"/>
        <v>9</v>
      </c>
      <c r="G33" s="60">
        <f t="shared" si="5"/>
        <v>25</v>
      </c>
    </row>
    <row r="34" spans="1:7" ht="17.25" customHeight="1" x14ac:dyDescent="0.2">
      <c r="A34" s="92"/>
      <c r="B34" s="5">
        <v>26</v>
      </c>
      <c r="C34" s="11" t="s">
        <v>44</v>
      </c>
      <c r="D34" s="6">
        <v>25</v>
      </c>
      <c r="E34" s="6">
        <v>34</v>
      </c>
      <c r="F34" s="52">
        <f t="shared" si="4"/>
        <v>9</v>
      </c>
      <c r="G34" s="60">
        <f t="shared" si="5"/>
        <v>36</v>
      </c>
    </row>
    <row r="35" spans="1:7" ht="17.25" customHeight="1" x14ac:dyDescent="0.2">
      <c r="A35" s="92"/>
      <c r="B35" s="5">
        <v>27</v>
      </c>
      <c r="C35" s="11" t="s">
        <v>41</v>
      </c>
      <c r="D35" s="6">
        <v>13</v>
      </c>
      <c r="E35" s="6">
        <v>11</v>
      </c>
      <c r="F35" s="52">
        <f t="shared" si="4"/>
        <v>-2</v>
      </c>
      <c r="G35" s="60">
        <f t="shared" si="5"/>
        <v>-15.384615384615387</v>
      </c>
    </row>
    <row r="36" spans="1:7" ht="17.25" customHeight="1" x14ac:dyDescent="0.2">
      <c r="A36" s="92"/>
      <c r="B36" s="5">
        <v>28</v>
      </c>
      <c r="C36" s="11" t="s">
        <v>50</v>
      </c>
      <c r="D36" s="6">
        <v>3</v>
      </c>
      <c r="E36" s="6">
        <v>5</v>
      </c>
      <c r="F36" s="52">
        <f t="shared" si="4"/>
        <v>2</v>
      </c>
      <c r="G36" s="60">
        <f t="shared" si="5"/>
        <v>66.666666666666657</v>
      </c>
    </row>
    <row r="37" spans="1:7" ht="17.25" customHeight="1" x14ac:dyDescent="0.2">
      <c r="A37" s="92"/>
      <c r="B37" s="5">
        <v>29</v>
      </c>
      <c r="C37" s="11" t="s">
        <v>112</v>
      </c>
      <c r="D37" s="6">
        <v>3</v>
      </c>
      <c r="E37" s="6">
        <v>16</v>
      </c>
      <c r="F37" s="52">
        <f t="shared" si="4"/>
        <v>13</v>
      </c>
      <c r="G37" s="60">
        <f t="shared" si="5"/>
        <v>433.33333333333337</v>
      </c>
    </row>
    <row r="38" spans="1:7" ht="17.25" customHeight="1" x14ac:dyDescent="0.2">
      <c r="A38" s="92"/>
      <c r="B38" s="5">
        <v>30</v>
      </c>
      <c r="C38" s="11" t="s">
        <v>45</v>
      </c>
      <c r="D38" s="6">
        <v>52</v>
      </c>
      <c r="E38" s="6">
        <v>56</v>
      </c>
      <c r="F38" s="52">
        <f t="shared" si="4"/>
        <v>4</v>
      </c>
      <c r="G38" s="60">
        <f t="shared" si="5"/>
        <v>7.6923076923076934</v>
      </c>
    </row>
    <row r="39" spans="1:7" ht="17.25" customHeight="1" x14ac:dyDescent="0.2">
      <c r="A39" s="92"/>
      <c r="B39" s="5">
        <v>31</v>
      </c>
      <c r="C39" s="11" t="s">
        <v>46</v>
      </c>
      <c r="D39" s="6">
        <v>16</v>
      </c>
      <c r="E39" s="6">
        <v>21</v>
      </c>
      <c r="F39" s="52">
        <f t="shared" si="4"/>
        <v>5</v>
      </c>
      <c r="G39" s="60">
        <f t="shared" si="5"/>
        <v>31.25</v>
      </c>
    </row>
    <row r="40" spans="1:7" ht="17.25" customHeight="1" x14ac:dyDescent="0.2">
      <c r="A40" s="92"/>
      <c r="B40" s="5">
        <v>32</v>
      </c>
      <c r="C40" s="11" t="s">
        <v>47</v>
      </c>
      <c r="D40" s="6">
        <v>4</v>
      </c>
      <c r="E40" s="6">
        <v>6</v>
      </c>
      <c r="F40" s="52">
        <f t="shared" si="4"/>
        <v>2</v>
      </c>
      <c r="G40" s="60">
        <f t="shared" si="5"/>
        <v>50</v>
      </c>
    </row>
    <row r="41" spans="1:7" ht="17.25" customHeight="1" x14ac:dyDescent="0.2">
      <c r="A41" s="92"/>
      <c r="B41" s="5">
        <v>33</v>
      </c>
      <c r="C41" s="11" t="s">
        <v>48</v>
      </c>
      <c r="D41" s="6">
        <v>18</v>
      </c>
      <c r="E41" s="6">
        <v>8</v>
      </c>
      <c r="F41" s="52">
        <f t="shared" si="4"/>
        <v>-10</v>
      </c>
      <c r="G41" s="60">
        <f t="shared" si="5"/>
        <v>-55.555555555555557</v>
      </c>
    </row>
    <row r="42" spans="1:7" ht="17.25" customHeight="1" x14ac:dyDescent="0.2">
      <c r="A42" s="92"/>
      <c r="B42" s="5">
        <v>34</v>
      </c>
      <c r="C42" s="11" t="s">
        <v>49</v>
      </c>
      <c r="D42" s="6">
        <v>60</v>
      </c>
      <c r="E42" s="6">
        <v>55</v>
      </c>
      <c r="F42" s="52">
        <f t="shared" si="4"/>
        <v>-5</v>
      </c>
      <c r="G42" s="60">
        <f t="shared" si="5"/>
        <v>-8.3333333333333286</v>
      </c>
    </row>
    <row r="43" spans="1:7" ht="17.25" customHeight="1" x14ac:dyDescent="0.2">
      <c r="A43" s="111" t="s">
        <v>51</v>
      </c>
      <c r="B43" s="112"/>
      <c r="C43" s="112"/>
      <c r="D43" s="76">
        <f>SUM(D44:D48)</f>
        <v>139</v>
      </c>
      <c r="E43" s="76">
        <f>SUM(E44:E48)</f>
        <v>142</v>
      </c>
      <c r="F43" s="76">
        <f t="shared" si="2"/>
        <v>3</v>
      </c>
      <c r="G43" s="77">
        <f t="shared" si="3"/>
        <v>2.1582733812949613</v>
      </c>
    </row>
    <row r="44" spans="1:7" ht="17.25" customHeight="1" x14ac:dyDescent="0.2">
      <c r="A44" s="107"/>
      <c r="B44" s="5">
        <v>35</v>
      </c>
      <c r="C44" s="11" t="s">
        <v>52</v>
      </c>
      <c r="D44" s="6">
        <v>21</v>
      </c>
      <c r="E44" s="6">
        <v>30</v>
      </c>
      <c r="F44" s="52">
        <f t="shared" si="2"/>
        <v>9</v>
      </c>
      <c r="G44" s="60">
        <f t="shared" si="3"/>
        <v>42.857142857142861</v>
      </c>
    </row>
    <row r="45" spans="1:7" ht="17.25" customHeight="1" x14ac:dyDescent="0.2">
      <c r="A45" s="108"/>
      <c r="B45" s="5">
        <v>36</v>
      </c>
      <c r="C45" s="11" t="s">
        <v>53</v>
      </c>
      <c r="D45" s="6">
        <v>19</v>
      </c>
      <c r="E45" s="6">
        <v>13</v>
      </c>
      <c r="F45" s="52">
        <f t="shared" si="2"/>
        <v>-6</v>
      </c>
      <c r="G45" s="60">
        <f t="shared" si="3"/>
        <v>-31.578947368421055</v>
      </c>
    </row>
    <row r="46" spans="1:7" ht="17.25" customHeight="1" x14ac:dyDescent="0.2">
      <c r="A46" s="108"/>
      <c r="B46" s="5">
        <v>37</v>
      </c>
      <c r="C46" s="11" t="s">
        <v>54</v>
      </c>
      <c r="D46" s="6">
        <v>39</v>
      </c>
      <c r="E46" s="6">
        <v>38</v>
      </c>
      <c r="F46" s="52">
        <f t="shared" si="2"/>
        <v>-1</v>
      </c>
      <c r="G46" s="60">
        <f t="shared" si="3"/>
        <v>-2.5641025641025692</v>
      </c>
    </row>
    <row r="47" spans="1:7" ht="17.25" customHeight="1" x14ac:dyDescent="0.2">
      <c r="A47" s="108"/>
      <c r="B47" s="5">
        <v>38</v>
      </c>
      <c r="C47" s="11" t="s">
        <v>121</v>
      </c>
      <c r="D47" s="6">
        <v>13</v>
      </c>
      <c r="E47" s="6">
        <v>12</v>
      </c>
      <c r="F47" s="52">
        <f t="shared" si="2"/>
        <v>-1</v>
      </c>
      <c r="G47" s="60">
        <f t="shared" si="3"/>
        <v>-7.6923076923076934</v>
      </c>
    </row>
    <row r="48" spans="1:7" ht="17.25" customHeight="1" x14ac:dyDescent="0.2">
      <c r="A48" s="108"/>
      <c r="B48" s="5">
        <v>39</v>
      </c>
      <c r="C48" s="11" t="s">
        <v>55</v>
      </c>
      <c r="D48" s="6">
        <v>47</v>
      </c>
      <c r="E48" s="6">
        <v>49</v>
      </c>
      <c r="F48" s="52">
        <f t="shared" si="2"/>
        <v>2</v>
      </c>
      <c r="G48" s="60">
        <f t="shared" si="3"/>
        <v>4.2553191489361666</v>
      </c>
    </row>
    <row r="49" spans="1:7" ht="17.25" customHeight="1" x14ac:dyDescent="0.2">
      <c r="A49" s="108"/>
      <c r="B49" s="5">
        <v>40</v>
      </c>
      <c r="C49" s="12" t="s">
        <v>56</v>
      </c>
      <c r="D49" s="6">
        <v>21</v>
      </c>
      <c r="E49" s="6">
        <v>32</v>
      </c>
      <c r="F49" s="52">
        <f t="shared" si="2"/>
        <v>11</v>
      </c>
      <c r="G49" s="60">
        <f t="shared" si="3"/>
        <v>52.38095238095238</v>
      </c>
    </row>
    <row r="50" spans="1:7" ht="17.25" customHeight="1" x14ac:dyDescent="0.2">
      <c r="A50" s="108"/>
      <c r="B50" s="5">
        <v>41</v>
      </c>
      <c r="C50" s="11" t="s">
        <v>57</v>
      </c>
      <c r="D50" s="6">
        <v>31</v>
      </c>
      <c r="E50" s="6">
        <v>31</v>
      </c>
      <c r="F50" s="52">
        <f t="shared" si="2"/>
        <v>0</v>
      </c>
      <c r="G50" s="60">
        <f t="shared" si="3"/>
        <v>0</v>
      </c>
    </row>
    <row r="51" spans="1:7" ht="17.25" customHeight="1" x14ac:dyDescent="0.2">
      <c r="A51" s="108"/>
      <c r="B51" s="5">
        <v>42</v>
      </c>
      <c r="C51" s="11" t="s">
        <v>58</v>
      </c>
      <c r="D51" s="6">
        <v>20</v>
      </c>
      <c r="E51" s="6">
        <v>15</v>
      </c>
      <c r="F51" s="52">
        <f t="shared" si="2"/>
        <v>-5</v>
      </c>
      <c r="G51" s="60">
        <f t="shared" si="3"/>
        <v>-25</v>
      </c>
    </row>
    <row r="52" spans="1:7" ht="17.25" customHeight="1" x14ac:dyDescent="0.2">
      <c r="A52" s="108"/>
      <c r="B52" s="5">
        <v>43</v>
      </c>
      <c r="C52" s="11" t="s">
        <v>59</v>
      </c>
      <c r="D52" s="6">
        <v>67</v>
      </c>
      <c r="E52" s="6">
        <v>64</v>
      </c>
      <c r="F52" s="52">
        <f t="shared" si="2"/>
        <v>-3</v>
      </c>
      <c r="G52" s="60">
        <f t="shared" si="3"/>
        <v>-4.4776119402985017</v>
      </c>
    </row>
    <row r="53" spans="1:7" ht="17.25" customHeight="1" x14ac:dyDescent="0.2">
      <c r="A53" s="108"/>
      <c r="B53" s="5">
        <v>44</v>
      </c>
      <c r="C53" s="11" t="s">
        <v>12</v>
      </c>
      <c r="D53" s="6">
        <v>9</v>
      </c>
      <c r="E53" s="6">
        <v>3</v>
      </c>
      <c r="F53" s="52">
        <f t="shared" si="2"/>
        <v>-6</v>
      </c>
      <c r="G53" s="60">
        <f t="shared" si="3"/>
        <v>-66.666666666666657</v>
      </c>
    </row>
    <row r="54" spans="1:7" ht="17.25" customHeight="1" x14ac:dyDescent="0.2">
      <c r="A54" s="108"/>
      <c r="B54" s="5">
        <v>45</v>
      </c>
      <c r="C54" s="11" t="s">
        <v>13</v>
      </c>
      <c r="D54" s="6">
        <v>74</v>
      </c>
      <c r="E54" s="6">
        <v>84</v>
      </c>
      <c r="F54" s="52">
        <f t="shared" si="2"/>
        <v>10</v>
      </c>
      <c r="G54" s="60">
        <f t="shared" si="3"/>
        <v>13.513513513513516</v>
      </c>
    </row>
    <row r="55" spans="1:7" ht="17.25" customHeight="1" x14ac:dyDescent="0.2">
      <c r="A55" s="108"/>
      <c r="B55" s="5">
        <v>46</v>
      </c>
      <c r="C55" s="11" t="s">
        <v>92</v>
      </c>
      <c r="D55" s="53">
        <v>1080.2</v>
      </c>
      <c r="E55" s="7">
        <v>833.2</v>
      </c>
      <c r="F55" s="52">
        <f t="shared" si="2"/>
        <v>-247</v>
      </c>
      <c r="G55" s="60">
        <f t="shared" si="3"/>
        <v>-22.866135900759119</v>
      </c>
    </row>
    <row r="56" spans="1:7" ht="17.25" customHeight="1" x14ac:dyDescent="0.2">
      <c r="A56" s="108"/>
      <c r="B56" s="5">
        <v>47</v>
      </c>
      <c r="C56" s="11" t="s">
        <v>60</v>
      </c>
      <c r="D56" s="7">
        <v>44.2</v>
      </c>
      <c r="E56" s="7">
        <v>274.10000000000002</v>
      </c>
      <c r="F56" s="52">
        <f t="shared" si="2"/>
        <v>229.90000000000003</v>
      </c>
      <c r="G56" s="60">
        <f t="shared" si="3"/>
        <v>520.13574660633492</v>
      </c>
    </row>
    <row r="57" spans="1:7" ht="17.25" customHeight="1" x14ac:dyDescent="0.2">
      <c r="A57" s="108"/>
      <c r="B57" s="5">
        <v>48</v>
      </c>
      <c r="C57" s="11" t="s">
        <v>61</v>
      </c>
      <c r="D57" s="6">
        <v>32</v>
      </c>
      <c r="E57" s="6">
        <v>27</v>
      </c>
      <c r="F57" s="52">
        <f t="shared" si="2"/>
        <v>-5</v>
      </c>
      <c r="G57" s="60">
        <f t="shared" si="3"/>
        <v>-15.625</v>
      </c>
    </row>
    <row r="58" spans="1:7" ht="17.25" customHeight="1" x14ac:dyDescent="0.2">
      <c r="A58" s="108"/>
      <c r="B58" s="5">
        <v>49</v>
      </c>
      <c r="C58" s="11" t="s">
        <v>62</v>
      </c>
      <c r="D58" s="7">
        <v>23.8</v>
      </c>
      <c r="E58" s="7">
        <v>67.900000000000006</v>
      </c>
      <c r="F58" s="52">
        <f t="shared" si="2"/>
        <v>44.100000000000009</v>
      </c>
      <c r="G58" s="60">
        <f t="shared" si="3"/>
        <v>185.29411764705884</v>
      </c>
    </row>
    <row r="59" spans="1:7" ht="17.25" customHeight="1" x14ac:dyDescent="0.2">
      <c r="A59" s="108"/>
      <c r="B59" s="5">
        <v>50</v>
      </c>
      <c r="C59" s="11" t="s">
        <v>14</v>
      </c>
      <c r="D59" s="6">
        <v>22</v>
      </c>
      <c r="E59" s="6">
        <v>18</v>
      </c>
      <c r="F59" s="52">
        <f t="shared" si="2"/>
        <v>-4</v>
      </c>
      <c r="G59" s="60">
        <f t="shared" si="3"/>
        <v>-18.181818181818187</v>
      </c>
    </row>
    <row r="60" spans="1:7" ht="17.25" customHeight="1" x14ac:dyDescent="0.2">
      <c r="A60" s="108"/>
      <c r="B60" s="5">
        <v>51</v>
      </c>
      <c r="C60" s="11" t="s">
        <v>15</v>
      </c>
      <c r="D60" s="6">
        <v>12</v>
      </c>
      <c r="E60" s="6">
        <v>18</v>
      </c>
      <c r="F60" s="52">
        <f t="shared" si="2"/>
        <v>6</v>
      </c>
      <c r="G60" s="60">
        <f t="shared" si="3"/>
        <v>50</v>
      </c>
    </row>
    <row r="61" spans="1:7" ht="17.25" customHeight="1" x14ac:dyDescent="0.2">
      <c r="A61" s="108"/>
      <c r="B61" s="5">
        <v>52</v>
      </c>
      <c r="C61" s="11" t="s">
        <v>16</v>
      </c>
      <c r="D61" s="6">
        <v>105</v>
      </c>
      <c r="E61" s="6">
        <v>111</v>
      </c>
      <c r="F61" s="52">
        <f t="shared" si="2"/>
        <v>6</v>
      </c>
      <c r="G61" s="60">
        <f t="shared" si="3"/>
        <v>5.7142857142857082</v>
      </c>
    </row>
    <row r="62" spans="1:7" ht="17.25" customHeight="1" x14ac:dyDescent="0.2">
      <c r="A62" s="92" t="s">
        <v>63</v>
      </c>
      <c r="B62" s="5">
        <v>53</v>
      </c>
      <c r="C62" s="11" t="s">
        <v>64</v>
      </c>
      <c r="D62" s="6">
        <v>2</v>
      </c>
      <c r="E62" s="6">
        <v>0</v>
      </c>
      <c r="F62" s="52">
        <f t="shared" si="2"/>
        <v>-2</v>
      </c>
      <c r="G62" s="60">
        <f t="shared" si="3"/>
        <v>-100</v>
      </c>
    </row>
    <row r="63" spans="1:7" ht="17.25" customHeight="1" x14ac:dyDescent="0.2">
      <c r="A63" s="92"/>
      <c r="B63" s="5">
        <v>54</v>
      </c>
      <c r="C63" s="11" t="s">
        <v>65</v>
      </c>
      <c r="D63" s="6">
        <v>5</v>
      </c>
      <c r="E63" s="6">
        <v>7</v>
      </c>
      <c r="F63" s="52">
        <f t="shared" si="2"/>
        <v>2</v>
      </c>
      <c r="G63" s="60">
        <f t="shared" si="3"/>
        <v>40</v>
      </c>
    </row>
    <row r="64" spans="1:7" ht="17.25" customHeight="1" x14ac:dyDescent="0.2">
      <c r="A64" s="92"/>
      <c r="B64" s="5">
        <v>55</v>
      </c>
      <c r="C64" s="11" t="s">
        <v>66</v>
      </c>
      <c r="D64" s="6">
        <v>43</v>
      </c>
      <c r="E64" s="6">
        <v>39</v>
      </c>
      <c r="F64" s="52">
        <f t="shared" si="2"/>
        <v>-4</v>
      </c>
      <c r="G64" s="60">
        <f t="shared" si="3"/>
        <v>-9.3023255813953512</v>
      </c>
    </row>
    <row r="65" spans="1:7" ht="17.25" customHeight="1" x14ac:dyDescent="0.2">
      <c r="A65" s="92"/>
      <c r="B65" s="5">
        <v>56</v>
      </c>
      <c r="C65" s="11" t="s">
        <v>67</v>
      </c>
      <c r="D65" s="6">
        <v>89</v>
      </c>
      <c r="E65" s="6">
        <v>96</v>
      </c>
      <c r="F65" s="52">
        <f t="shared" si="2"/>
        <v>7</v>
      </c>
      <c r="G65" s="60">
        <f t="shared" si="3"/>
        <v>7.8651685393258362</v>
      </c>
    </row>
    <row r="66" spans="1:7" ht="17.25" customHeight="1" x14ac:dyDescent="0.2">
      <c r="A66" s="110" t="s">
        <v>68</v>
      </c>
      <c r="B66" s="110"/>
      <c r="C66" s="110"/>
      <c r="D66" s="76">
        <f>SUM(D67:D72)</f>
        <v>1402</v>
      </c>
      <c r="E66" s="76">
        <f>SUM(E67:E72)</f>
        <v>1564</v>
      </c>
      <c r="F66" s="76">
        <f t="shared" si="2"/>
        <v>162</v>
      </c>
      <c r="G66" s="77">
        <f t="shared" si="3"/>
        <v>11.55492154065621</v>
      </c>
    </row>
    <row r="67" spans="1:7" ht="17.25" customHeight="1" x14ac:dyDescent="0.2">
      <c r="A67" s="92" t="s">
        <v>78</v>
      </c>
      <c r="B67" s="6">
        <v>57</v>
      </c>
      <c r="C67" s="13" t="s">
        <v>94</v>
      </c>
      <c r="D67" s="6">
        <v>200</v>
      </c>
      <c r="E67" s="6">
        <v>178</v>
      </c>
      <c r="F67" s="52">
        <f t="shared" si="2"/>
        <v>-22</v>
      </c>
      <c r="G67" s="60">
        <f t="shared" si="3"/>
        <v>-11</v>
      </c>
    </row>
    <row r="68" spans="1:7" ht="17.25" customHeight="1" x14ac:dyDescent="0.2">
      <c r="A68" s="92"/>
      <c r="B68" s="5">
        <v>58</v>
      </c>
      <c r="C68" s="13" t="s">
        <v>18</v>
      </c>
      <c r="D68" s="6">
        <v>357</v>
      </c>
      <c r="E68" s="6">
        <v>421</v>
      </c>
      <c r="F68" s="52">
        <f t="shared" si="2"/>
        <v>64</v>
      </c>
      <c r="G68" s="60">
        <f t="shared" si="3"/>
        <v>17.927170868347332</v>
      </c>
    </row>
    <row r="69" spans="1:7" ht="17.25" customHeight="1" x14ac:dyDescent="0.2">
      <c r="A69" s="92"/>
      <c r="B69" s="5">
        <v>59</v>
      </c>
      <c r="C69" s="13" t="s">
        <v>19</v>
      </c>
      <c r="D69" s="6">
        <v>773</v>
      </c>
      <c r="E69" s="6">
        <v>910</v>
      </c>
      <c r="F69" s="52">
        <f t="shared" si="2"/>
        <v>137</v>
      </c>
      <c r="G69" s="60">
        <f t="shared" si="3"/>
        <v>17.723156532988355</v>
      </c>
    </row>
    <row r="70" spans="1:7" ht="17.25" customHeight="1" x14ac:dyDescent="0.2">
      <c r="A70" s="92"/>
      <c r="B70" s="5">
        <v>60</v>
      </c>
      <c r="C70" s="13" t="s">
        <v>69</v>
      </c>
      <c r="D70" s="6">
        <v>16</v>
      </c>
      <c r="E70" s="6">
        <v>16</v>
      </c>
      <c r="F70" s="52">
        <f t="shared" si="2"/>
        <v>0</v>
      </c>
      <c r="G70" s="60">
        <f t="shared" si="3"/>
        <v>0</v>
      </c>
    </row>
    <row r="71" spans="1:7" ht="17.25" customHeight="1" x14ac:dyDescent="0.2">
      <c r="A71" s="92"/>
      <c r="B71" s="5">
        <v>61</v>
      </c>
      <c r="C71" s="13" t="s">
        <v>5</v>
      </c>
      <c r="D71" s="6">
        <v>24</v>
      </c>
      <c r="E71" s="6">
        <v>0</v>
      </c>
      <c r="F71" s="52">
        <f t="shared" si="2"/>
        <v>-24</v>
      </c>
      <c r="G71" s="60">
        <f t="shared" si="3"/>
        <v>-100</v>
      </c>
    </row>
    <row r="72" spans="1:7" ht="17.25" customHeight="1" x14ac:dyDescent="0.2">
      <c r="A72" s="92"/>
      <c r="B72" s="5">
        <v>62</v>
      </c>
      <c r="C72" s="13" t="s">
        <v>70</v>
      </c>
      <c r="D72" s="6">
        <v>32</v>
      </c>
      <c r="E72" s="6">
        <v>39</v>
      </c>
      <c r="F72" s="52">
        <f t="shared" si="2"/>
        <v>7</v>
      </c>
      <c r="G72" s="60">
        <f t="shared" si="3"/>
        <v>21.875</v>
      </c>
    </row>
    <row r="73" spans="1:7" ht="17.25" customHeight="1" x14ac:dyDescent="0.2">
      <c r="A73" s="110" t="s">
        <v>71</v>
      </c>
      <c r="B73" s="110"/>
      <c r="C73" s="110"/>
      <c r="D73" s="78">
        <v>6306</v>
      </c>
      <c r="E73" s="78">
        <v>8795</v>
      </c>
      <c r="F73" s="78">
        <f t="shared" si="2"/>
        <v>2489</v>
      </c>
      <c r="G73" s="77">
        <f>E73*100/D73-100</f>
        <v>39.47034570250554</v>
      </c>
    </row>
    <row r="74" spans="1:7" ht="17.25" customHeight="1" x14ac:dyDescent="0.2">
      <c r="A74" s="95" t="s">
        <v>77</v>
      </c>
      <c r="B74" s="6">
        <v>63</v>
      </c>
      <c r="C74" s="11" t="s">
        <v>72</v>
      </c>
      <c r="D74" s="23">
        <v>5952</v>
      </c>
      <c r="E74" s="23">
        <v>8490</v>
      </c>
      <c r="F74" s="61">
        <f t="shared" si="2"/>
        <v>2538</v>
      </c>
      <c r="G74" s="60">
        <f t="shared" ref="G74:G83" si="6">E74*100/D74-100</f>
        <v>42.641129032258078</v>
      </c>
    </row>
    <row r="75" spans="1:7" ht="17.25" customHeight="1" x14ac:dyDescent="0.2">
      <c r="A75" s="95"/>
      <c r="B75" s="6">
        <v>64</v>
      </c>
      <c r="C75" s="11" t="s">
        <v>73</v>
      </c>
      <c r="D75" s="63">
        <v>35190</v>
      </c>
      <c r="E75" s="7">
        <v>55218.1</v>
      </c>
      <c r="F75" s="61">
        <f t="shared" si="2"/>
        <v>20028.099999999999</v>
      </c>
      <c r="G75" s="60">
        <f t="shared" si="6"/>
        <v>56.914180164819555</v>
      </c>
    </row>
    <row r="76" spans="1:7" ht="17.25" customHeight="1" x14ac:dyDescent="0.2">
      <c r="A76" s="95"/>
      <c r="B76" s="6">
        <v>65</v>
      </c>
      <c r="C76" s="13" t="s">
        <v>21</v>
      </c>
      <c r="D76" s="23">
        <v>480</v>
      </c>
      <c r="E76" s="23">
        <v>679</v>
      </c>
      <c r="F76" s="61">
        <f t="shared" si="2"/>
        <v>199</v>
      </c>
      <c r="G76" s="60">
        <f t="shared" si="6"/>
        <v>41.458333333333343</v>
      </c>
    </row>
    <row r="77" spans="1:7" ht="17.25" customHeight="1" x14ac:dyDescent="0.2">
      <c r="A77" s="95"/>
      <c r="B77" s="6">
        <v>66</v>
      </c>
      <c r="C77" s="13" t="s">
        <v>20</v>
      </c>
      <c r="D77" s="7">
        <v>8039</v>
      </c>
      <c r="E77" s="7">
        <v>12311.5</v>
      </c>
      <c r="F77" s="60">
        <f t="shared" si="2"/>
        <v>4272.5</v>
      </c>
      <c r="G77" s="62">
        <f t="shared" si="6"/>
        <v>53.147157606667491</v>
      </c>
    </row>
    <row r="78" spans="1:7" ht="17.25" customHeight="1" x14ac:dyDescent="0.2">
      <c r="A78" s="95"/>
      <c r="B78" s="6">
        <v>67</v>
      </c>
      <c r="C78" s="13" t="s">
        <v>22</v>
      </c>
      <c r="D78" s="23">
        <v>4534</v>
      </c>
      <c r="E78" s="72">
        <v>7721</v>
      </c>
      <c r="F78" s="61">
        <f t="shared" si="2"/>
        <v>3187</v>
      </c>
      <c r="G78" s="60">
        <f t="shared" si="6"/>
        <v>70.291133656815163</v>
      </c>
    </row>
    <row r="79" spans="1:7" ht="17.25" customHeight="1" x14ac:dyDescent="0.2">
      <c r="A79" s="95"/>
      <c r="B79" s="6">
        <v>68</v>
      </c>
      <c r="C79" s="13" t="s">
        <v>20</v>
      </c>
      <c r="D79" s="7">
        <v>21759</v>
      </c>
      <c r="E79" s="45">
        <v>39092.9</v>
      </c>
      <c r="F79" s="61">
        <f t="shared" si="2"/>
        <v>17333.900000000001</v>
      </c>
      <c r="G79" s="60">
        <f t="shared" si="6"/>
        <v>79.663127901098392</v>
      </c>
    </row>
    <row r="80" spans="1:7" ht="17.25" customHeight="1" x14ac:dyDescent="0.2">
      <c r="A80" s="95"/>
      <c r="B80" s="6">
        <v>69</v>
      </c>
      <c r="C80" s="11" t="s">
        <v>74</v>
      </c>
      <c r="D80" s="72">
        <v>175</v>
      </c>
      <c r="E80" s="72">
        <v>129</v>
      </c>
      <c r="F80" s="73">
        <f t="shared" si="2"/>
        <v>-46</v>
      </c>
      <c r="G80" s="60">
        <f t="shared" si="6"/>
        <v>-26.285714285714292</v>
      </c>
    </row>
    <row r="81" spans="1:7" ht="17.25" customHeight="1" x14ac:dyDescent="0.2">
      <c r="A81" s="95"/>
      <c r="B81" s="6">
        <v>70</v>
      </c>
      <c r="C81" s="11" t="s">
        <v>75</v>
      </c>
      <c r="D81" s="44">
        <v>173</v>
      </c>
      <c r="E81" s="44">
        <v>172</v>
      </c>
      <c r="F81" s="73">
        <f t="shared" si="2"/>
        <v>-1</v>
      </c>
      <c r="G81" s="60">
        <f t="shared" si="6"/>
        <v>-0.57803468208092568</v>
      </c>
    </row>
    <row r="82" spans="1:7" ht="17.25" customHeight="1" x14ac:dyDescent="0.2">
      <c r="A82" s="95"/>
      <c r="B82" s="6">
        <v>71</v>
      </c>
      <c r="C82" s="11" t="s">
        <v>93</v>
      </c>
      <c r="D82" s="6">
        <v>1139</v>
      </c>
      <c r="E82" s="6">
        <v>783</v>
      </c>
      <c r="F82" s="61">
        <f t="shared" si="2"/>
        <v>-356</v>
      </c>
      <c r="G82" s="60">
        <f t="shared" si="6"/>
        <v>-31.255487269534683</v>
      </c>
    </row>
    <row r="83" spans="1:7" ht="17.25" customHeight="1" x14ac:dyDescent="0.2">
      <c r="A83" s="95"/>
      <c r="B83" s="6">
        <v>72</v>
      </c>
      <c r="C83" s="11" t="s">
        <v>76</v>
      </c>
      <c r="D83" s="6">
        <v>13</v>
      </c>
      <c r="E83" s="6">
        <v>7</v>
      </c>
      <c r="F83" s="61">
        <f t="shared" si="2"/>
        <v>-6</v>
      </c>
      <c r="G83" s="60">
        <f t="shared" si="6"/>
        <v>-46.153846153846153</v>
      </c>
    </row>
    <row r="84" spans="1:7" x14ac:dyDescent="0.2">
      <c r="A84" s="2"/>
      <c r="B84" s="66"/>
      <c r="C84" s="4"/>
      <c r="D84" s="4"/>
      <c r="E84" s="4"/>
      <c r="F84" s="4"/>
      <c r="G84" s="4"/>
    </row>
    <row r="85" spans="1:7" x14ac:dyDescent="0.2">
      <c r="A85" s="2"/>
      <c r="B85" s="66"/>
      <c r="D85" s="4"/>
      <c r="E85" s="4"/>
      <c r="F85" s="4"/>
      <c r="G85" s="4"/>
    </row>
    <row r="86" spans="1:7" x14ac:dyDescent="0.2">
      <c r="A86" s="94" t="s">
        <v>90</v>
      </c>
      <c r="B86" s="94"/>
      <c r="C86" s="94"/>
      <c r="D86" s="94"/>
      <c r="E86" s="94"/>
      <c r="F86" s="94"/>
      <c r="G86" s="94"/>
    </row>
    <row r="87" spans="1:7" x14ac:dyDescent="0.2">
      <c r="C87" s="2"/>
      <c r="D87" s="2"/>
      <c r="E87" s="2"/>
      <c r="F87" s="2"/>
      <c r="G87" s="4"/>
    </row>
    <row r="88" spans="1:7" x14ac:dyDescent="0.2">
      <c r="A88" s="94" t="s">
        <v>89</v>
      </c>
      <c r="B88" s="94"/>
      <c r="C88" s="94"/>
      <c r="D88" s="94"/>
      <c r="E88" s="94"/>
      <c r="F88" s="94"/>
      <c r="G88" s="94"/>
    </row>
  </sheetData>
  <mergeCells count="23">
    <mergeCell ref="A88:G88"/>
    <mergeCell ref="A62:A65"/>
    <mergeCell ref="A66:C66"/>
    <mergeCell ref="A67:A72"/>
    <mergeCell ref="A73:C73"/>
    <mergeCell ref="A74:A83"/>
    <mergeCell ref="A86:G86"/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2"/>
    <mergeCell ref="A43:C43"/>
  </mergeCells>
  <printOptions horizontalCentered="1"/>
  <pageMargins left="0.19685039370078741" right="0.78740157480314965" top="0.59055118110236227" bottom="0.19685039370078741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43" workbookViewId="0">
      <selection activeCell="F77" sqref="F77"/>
    </sheetView>
  </sheetViews>
  <sheetFormatPr defaultRowHeight="12.75" x14ac:dyDescent="0.2"/>
  <cols>
    <col min="1" max="2" width="3.85546875" style="1" customWidth="1"/>
    <col min="3" max="3" width="46.28515625" style="1" customWidth="1"/>
    <col min="4" max="5" width="10.28515625" style="1" customWidth="1"/>
    <col min="6" max="7" width="8.85546875" style="1" customWidth="1"/>
    <col min="8" max="8" width="5.7109375" style="1" customWidth="1"/>
    <col min="9" max="236" width="9.140625" style="1"/>
    <col min="237" max="238" width="3.85546875" style="1" customWidth="1"/>
    <col min="239" max="239" width="33.7109375" style="1" customWidth="1"/>
    <col min="240" max="241" width="8.5703125" style="1" customWidth="1"/>
    <col min="242" max="243" width="7" style="1" customWidth="1"/>
    <col min="244" max="244" width="6.42578125" style="1" customWidth="1"/>
    <col min="245" max="245" width="7" style="1" customWidth="1"/>
    <col min="246" max="492" width="9.140625" style="1"/>
    <col min="493" max="494" width="3.85546875" style="1" customWidth="1"/>
    <col min="495" max="495" width="33.7109375" style="1" customWidth="1"/>
    <col min="496" max="497" width="8.5703125" style="1" customWidth="1"/>
    <col min="498" max="499" width="7" style="1" customWidth="1"/>
    <col min="500" max="500" width="6.42578125" style="1" customWidth="1"/>
    <col min="501" max="501" width="7" style="1" customWidth="1"/>
    <col min="502" max="748" width="9.140625" style="1"/>
    <col min="749" max="750" width="3.85546875" style="1" customWidth="1"/>
    <col min="751" max="751" width="33.7109375" style="1" customWidth="1"/>
    <col min="752" max="753" width="8.5703125" style="1" customWidth="1"/>
    <col min="754" max="755" width="7" style="1" customWidth="1"/>
    <col min="756" max="756" width="6.42578125" style="1" customWidth="1"/>
    <col min="757" max="757" width="7" style="1" customWidth="1"/>
    <col min="758" max="1004" width="9.140625" style="1"/>
    <col min="1005" max="1006" width="3.85546875" style="1" customWidth="1"/>
    <col min="1007" max="1007" width="33.7109375" style="1" customWidth="1"/>
    <col min="1008" max="1009" width="8.5703125" style="1" customWidth="1"/>
    <col min="1010" max="1011" width="7" style="1" customWidth="1"/>
    <col min="1012" max="1012" width="6.42578125" style="1" customWidth="1"/>
    <col min="1013" max="1013" width="7" style="1" customWidth="1"/>
    <col min="1014" max="1260" width="9.140625" style="1"/>
    <col min="1261" max="1262" width="3.85546875" style="1" customWidth="1"/>
    <col min="1263" max="1263" width="33.7109375" style="1" customWidth="1"/>
    <col min="1264" max="1265" width="8.5703125" style="1" customWidth="1"/>
    <col min="1266" max="1267" width="7" style="1" customWidth="1"/>
    <col min="1268" max="1268" width="6.42578125" style="1" customWidth="1"/>
    <col min="1269" max="1269" width="7" style="1" customWidth="1"/>
    <col min="1270" max="1516" width="9.140625" style="1"/>
    <col min="1517" max="1518" width="3.85546875" style="1" customWidth="1"/>
    <col min="1519" max="1519" width="33.7109375" style="1" customWidth="1"/>
    <col min="1520" max="1521" width="8.5703125" style="1" customWidth="1"/>
    <col min="1522" max="1523" width="7" style="1" customWidth="1"/>
    <col min="1524" max="1524" width="6.42578125" style="1" customWidth="1"/>
    <col min="1525" max="1525" width="7" style="1" customWidth="1"/>
    <col min="1526" max="1772" width="9.140625" style="1"/>
    <col min="1773" max="1774" width="3.85546875" style="1" customWidth="1"/>
    <col min="1775" max="1775" width="33.7109375" style="1" customWidth="1"/>
    <col min="1776" max="1777" width="8.5703125" style="1" customWidth="1"/>
    <col min="1778" max="1779" width="7" style="1" customWidth="1"/>
    <col min="1780" max="1780" width="6.42578125" style="1" customWidth="1"/>
    <col min="1781" max="1781" width="7" style="1" customWidth="1"/>
    <col min="1782" max="2028" width="9.140625" style="1"/>
    <col min="2029" max="2030" width="3.85546875" style="1" customWidth="1"/>
    <col min="2031" max="2031" width="33.7109375" style="1" customWidth="1"/>
    <col min="2032" max="2033" width="8.5703125" style="1" customWidth="1"/>
    <col min="2034" max="2035" width="7" style="1" customWidth="1"/>
    <col min="2036" max="2036" width="6.42578125" style="1" customWidth="1"/>
    <col min="2037" max="2037" width="7" style="1" customWidth="1"/>
    <col min="2038" max="2284" width="9.140625" style="1"/>
    <col min="2285" max="2286" width="3.85546875" style="1" customWidth="1"/>
    <col min="2287" max="2287" width="33.7109375" style="1" customWidth="1"/>
    <col min="2288" max="2289" width="8.5703125" style="1" customWidth="1"/>
    <col min="2290" max="2291" width="7" style="1" customWidth="1"/>
    <col min="2292" max="2292" width="6.42578125" style="1" customWidth="1"/>
    <col min="2293" max="2293" width="7" style="1" customWidth="1"/>
    <col min="2294" max="2540" width="9.140625" style="1"/>
    <col min="2541" max="2542" width="3.85546875" style="1" customWidth="1"/>
    <col min="2543" max="2543" width="33.7109375" style="1" customWidth="1"/>
    <col min="2544" max="2545" width="8.5703125" style="1" customWidth="1"/>
    <col min="2546" max="2547" width="7" style="1" customWidth="1"/>
    <col min="2548" max="2548" width="6.42578125" style="1" customWidth="1"/>
    <col min="2549" max="2549" width="7" style="1" customWidth="1"/>
    <col min="2550" max="2796" width="9.140625" style="1"/>
    <col min="2797" max="2798" width="3.85546875" style="1" customWidth="1"/>
    <col min="2799" max="2799" width="33.7109375" style="1" customWidth="1"/>
    <col min="2800" max="2801" width="8.5703125" style="1" customWidth="1"/>
    <col min="2802" max="2803" width="7" style="1" customWidth="1"/>
    <col min="2804" max="2804" width="6.42578125" style="1" customWidth="1"/>
    <col min="2805" max="2805" width="7" style="1" customWidth="1"/>
    <col min="2806" max="3052" width="9.140625" style="1"/>
    <col min="3053" max="3054" width="3.85546875" style="1" customWidth="1"/>
    <col min="3055" max="3055" width="33.7109375" style="1" customWidth="1"/>
    <col min="3056" max="3057" width="8.5703125" style="1" customWidth="1"/>
    <col min="3058" max="3059" width="7" style="1" customWidth="1"/>
    <col min="3060" max="3060" width="6.42578125" style="1" customWidth="1"/>
    <col min="3061" max="3061" width="7" style="1" customWidth="1"/>
    <col min="3062" max="3308" width="9.140625" style="1"/>
    <col min="3309" max="3310" width="3.85546875" style="1" customWidth="1"/>
    <col min="3311" max="3311" width="33.7109375" style="1" customWidth="1"/>
    <col min="3312" max="3313" width="8.5703125" style="1" customWidth="1"/>
    <col min="3314" max="3315" width="7" style="1" customWidth="1"/>
    <col min="3316" max="3316" width="6.42578125" style="1" customWidth="1"/>
    <col min="3317" max="3317" width="7" style="1" customWidth="1"/>
    <col min="3318" max="3564" width="9.140625" style="1"/>
    <col min="3565" max="3566" width="3.85546875" style="1" customWidth="1"/>
    <col min="3567" max="3567" width="33.7109375" style="1" customWidth="1"/>
    <col min="3568" max="3569" width="8.5703125" style="1" customWidth="1"/>
    <col min="3570" max="3571" width="7" style="1" customWidth="1"/>
    <col min="3572" max="3572" width="6.42578125" style="1" customWidth="1"/>
    <col min="3573" max="3573" width="7" style="1" customWidth="1"/>
    <col min="3574" max="3820" width="9.140625" style="1"/>
    <col min="3821" max="3822" width="3.85546875" style="1" customWidth="1"/>
    <col min="3823" max="3823" width="33.7109375" style="1" customWidth="1"/>
    <col min="3824" max="3825" width="8.5703125" style="1" customWidth="1"/>
    <col min="3826" max="3827" width="7" style="1" customWidth="1"/>
    <col min="3828" max="3828" width="6.42578125" style="1" customWidth="1"/>
    <col min="3829" max="3829" width="7" style="1" customWidth="1"/>
    <col min="3830" max="4076" width="9.140625" style="1"/>
    <col min="4077" max="4078" width="3.85546875" style="1" customWidth="1"/>
    <col min="4079" max="4079" width="33.7109375" style="1" customWidth="1"/>
    <col min="4080" max="4081" width="8.5703125" style="1" customWidth="1"/>
    <col min="4082" max="4083" width="7" style="1" customWidth="1"/>
    <col min="4084" max="4084" width="6.42578125" style="1" customWidth="1"/>
    <col min="4085" max="4085" width="7" style="1" customWidth="1"/>
    <col min="4086" max="4332" width="9.140625" style="1"/>
    <col min="4333" max="4334" width="3.85546875" style="1" customWidth="1"/>
    <col min="4335" max="4335" width="33.7109375" style="1" customWidth="1"/>
    <col min="4336" max="4337" width="8.5703125" style="1" customWidth="1"/>
    <col min="4338" max="4339" width="7" style="1" customWidth="1"/>
    <col min="4340" max="4340" width="6.42578125" style="1" customWidth="1"/>
    <col min="4341" max="4341" width="7" style="1" customWidth="1"/>
    <col min="4342" max="4588" width="9.140625" style="1"/>
    <col min="4589" max="4590" width="3.85546875" style="1" customWidth="1"/>
    <col min="4591" max="4591" width="33.7109375" style="1" customWidth="1"/>
    <col min="4592" max="4593" width="8.5703125" style="1" customWidth="1"/>
    <col min="4594" max="4595" width="7" style="1" customWidth="1"/>
    <col min="4596" max="4596" width="6.42578125" style="1" customWidth="1"/>
    <col min="4597" max="4597" width="7" style="1" customWidth="1"/>
    <col min="4598" max="4844" width="9.140625" style="1"/>
    <col min="4845" max="4846" width="3.85546875" style="1" customWidth="1"/>
    <col min="4847" max="4847" width="33.7109375" style="1" customWidth="1"/>
    <col min="4848" max="4849" width="8.5703125" style="1" customWidth="1"/>
    <col min="4850" max="4851" width="7" style="1" customWidth="1"/>
    <col min="4852" max="4852" width="6.42578125" style="1" customWidth="1"/>
    <col min="4853" max="4853" width="7" style="1" customWidth="1"/>
    <col min="4854" max="5100" width="9.140625" style="1"/>
    <col min="5101" max="5102" width="3.85546875" style="1" customWidth="1"/>
    <col min="5103" max="5103" width="33.7109375" style="1" customWidth="1"/>
    <col min="5104" max="5105" width="8.5703125" style="1" customWidth="1"/>
    <col min="5106" max="5107" width="7" style="1" customWidth="1"/>
    <col min="5108" max="5108" width="6.42578125" style="1" customWidth="1"/>
    <col min="5109" max="5109" width="7" style="1" customWidth="1"/>
    <col min="5110" max="5356" width="9.140625" style="1"/>
    <col min="5357" max="5358" width="3.85546875" style="1" customWidth="1"/>
    <col min="5359" max="5359" width="33.7109375" style="1" customWidth="1"/>
    <col min="5360" max="5361" width="8.5703125" style="1" customWidth="1"/>
    <col min="5362" max="5363" width="7" style="1" customWidth="1"/>
    <col min="5364" max="5364" width="6.42578125" style="1" customWidth="1"/>
    <col min="5365" max="5365" width="7" style="1" customWidth="1"/>
    <col min="5366" max="5612" width="9.140625" style="1"/>
    <col min="5613" max="5614" width="3.85546875" style="1" customWidth="1"/>
    <col min="5615" max="5615" width="33.7109375" style="1" customWidth="1"/>
    <col min="5616" max="5617" width="8.5703125" style="1" customWidth="1"/>
    <col min="5618" max="5619" width="7" style="1" customWidth="1"/>
    <col min="5620" max="5620" width="6.42578125" style="1" customWidth="1"/>
    <col min="5621" max="5621" width="7" style="1" customWidth="1"/>
    <col min="5622" max="5868" width="9.140625" style="1"/>
    <col min="5869" max="5870" width="3.85546875" style="1" customWidth="1"/>
    <col min="5871" max="5871" width="33.7109375" style="1" customWidth="1"/>
    <col min="5872" max="5873" width="8.5703125" style="1" customWidth="1"/>
    <col min="5874" max="5875" width="7" style="1" customWidth="1"/>
    <col min="5876" max="5876" width="6.42578125" style="1" customWidth="1"/>
    <col min="5877" max="5877" width="7" style="1" customWidth="1"/>
    <col min="5878" max="6124" width="9.140625" style="1"/>
    <col min="6125" max="6126" width="3.85546875" style="1" customWidth="1"/>
    <col min="6127" max="6127" width="33.7109375" style="1" customWidth="1"/>
    <col min="6128" max="6129" width="8.5703125" style="1" customWidth="1"/>
    <col min="6130" max="6131" width="7" style="1" customWidth="1"/>
    <col min="6132" max="6132" width="6.42578125" style="1" customWidth="1"/>
    <col min="6133" max="6133" width="7" style="1" customWidth="1"/>
    <col min="6134" max="6380" width="9.140625" style="1"/>
    <col min="6381" max="6382" width="3.85546875" style="1" customWidth="1"/>
    <col min="6383" max="6383" width="33.7109375" style="1" customWidth="1"/>
    <col min="6384" max="6385" width="8.5703125" style="1" customWidth="1"/>
    <col min="6386" max="6387" width="7" style="1" customWidth="1"/>
    <col min="6388" max="6388" width="6.42578125" style="1" customWidth="1"/>
    <col min="6389" max="6389" width="7" style="1" customWidth="1"/>
    <col min="6390" max="6636" width="9.140625" style="1"/>
    <col min="6637" max="6638" width="3.85546875" style="1" customWidth="1"/>
    <col min="6639" max="6639" width="33.7109375" style="1" customWidth="1"/>
    <col min="6640" max="6641" width="8.5703125" style="1" customWidth="1"/>
    <col min="6642" max="6643" width="7" style="1" customWidth="1"/>
    <col min="6644" max="6644" width="6.42578125" style="1" customWidth="1"/>
    <col min="6645" max="6645" width="7" style="1" customWidth="1"/>
    <col min="6646" max="6892" width="9.140625" style="1"/>
    <col min="6893" max="6894" width="3.85546875" style="1" customWidth="1"/>
    <col min="6895" max="6895" width="33.7109375" style="1" customWidth="1"/>
    <col min="6896" max="6897" width="8.5703125" style="1" customWidth="1"/>
    <col min="6898" max="6899" width="7" style="1" customWidth="1"/>
    <col min="6900" max="6900" width="6.42578125" style="1" customWidth="1"/>
    <col min="6901" max="6901" width="7" style="1" customWidth="1"/>
    <col min="6902" max="7148" width="9.140625" style="1"/>
    <col min="7149" max="7150" width="3.85546875" style="1" customWidth="1"/>
    <col min="7151" max="7151" width="33.7109375" style="1" customWidth="1"/>
    <col min="7152" max="7153" width="8.5703125" style="1" customWidth="1"/>
    <col min="7154" max="7155" width="7" style="1" customWidth="1"/>
    <col min="7156" max="7156" width="6.42578125" style="1" customWidth="1"/>
    <col min="7157" max="7157" width="7" style="1" customWidth="1"/>
    <col min="7158" max="7404" width="9.140625" style="1"/>
    <col min="7405" max="7406" width="3.85546875" style="1" customWidth="1"/>
    <col min="7407" max="7407" width="33.7109375" style="1" customWidth="1"/>
    <col min="7408" max="7409" width="8.5703125" style="1" customWidth="1"/>
    <col min="7410" max="7411" width="7" style="1" customWidth="1"/>
    <col min="7412" max="7412" width="6.42578125" style="1" customWidth="1"/>
    <col min="7413" max="7413" width="7" style="1" customWidth="1"/>
    <col min="7414" max="7660" width="9.140625" style="1"/>
    <col min="7661" max="7662" width="3.85546875" style="1" customWidth="1"/>
    <col min="7663" max="7663" width="33.7109375" style="1" customWidth="1"/>
    <col min="7664" max="7665" width="8.5703125" style="1" customWidth="1"/>
    <col min="7666" max="7667" width="7" style="1" customWidth="1"/>
    <col min="7668" max="7668" width="6.42578125" style="1" customWidth="1"/>
    <col min="7669" max="7669" width="7" style="1" customWidth="1"/>
    <col min="7670" max="7916" width="9.140625" style="1"/>
    <col min="7917" max="7918" width="3.85546875" style="1" customWidth="1"/>
    <col min="7919" max="7919" width="33.7109375" style="1" customWidth="1"/>
    <col min="7920" max="7921" width="8.5703125" style="1" customWidth="1"/>
    <col min="7922" max="7923" width="7" style="1" customWidth="1"/>
    <col min="7924" max="7924" width="6.42578125" style="1" customWidth="1"/>
    <col min="7925" max="7925" width="7" style="1" customWidth="1"/>
    <col min="7926" max="8172" width="9.140625" style="1"/>
    <col min="8173" max="8174" width="3.85546875" style="1" customWidth="1"/>
    <col min="8175" max="8175" width="33.7109375" style="1" customWidth="1"/>
    <col min="8176" max="8177" width="8.5703125" style="1" customWidth="1"/>
    <col min="8178" max="8179" width="7" style="1" customWidth="1"/>
    <col min="8180" max="8180" width="6.42578125" style="1" customWidth="1"/>
    <col min="8181" max="8181" width="7" style="1" customWidth="1"/>
    <col min="8182" max="8428" width="9.140625" style="1"/>
    <col min="8429" max="8430" width="3.85546875" style="1" customWidth="1"/>
    <col min="8431" max="8431" width="33.7109375" style="1" customWidth="1"/>
    <col min="8432" max="8433" width="8.5703125" style="1" customWidth="1"/>
    <col min="8434" max="8435" width="7" style="1" customWidth="1"/>
    <col min="8436" max="8436" width="6.42578125" style="1" customWidth="1"/>
    <col min="8437" max="8437" width="7" style="1" customWidth="1"/>
    <col min="8438" max="8684" width="9.140625" style="1"/>
    <col min="8685" max="8686" width="3.85546875" style="1" customWidth="1"/>
    <col min="8687" max="8687" width="33.7109375" style="1" customWidth="1"/>
    <col min="8688" max="8689" width="8.5703125" style="1" customWidth="1"/>
    <col min="8690" max="8691" width="7" style="1" customWidth="1"/>
    <col min="8692" max="8692" width="6.42578125" style="1" customWidth="1"/>
    <col min="8693" max="8693" width="7" style="1" customWidth="1"/>
    <col min="8694" max="8940" width="9.140625" style="1"/>
    <col min="8941" max="8942" width="3.85546875" style="1" customWidth="1"/>
    <col min="8943" max="8943" width="33.7109375" style="1" customWidth="1"/>
    <col min="8944" max="8945" width="8.5703125" style="1" customWidth="1"/>
    <col min="8946" max="8947" width="7" style="1" customWidth="1"/>
    <col min="8948" max="8948" width="6.42578125" style="1" customWidth="1"/>
    <col min="8949" max="8949" width="7" style="1" customWidth="1"/>
    <col min="8950" max="9196" width="9.140625" style="1"/>
    <col min="9197" max="9198" width="3.85546875" style="1" customWidth="1"/>
    <col min="9199" max="9199" width="33.7109375" style="1" customWidth="1"/>
    <col min="9200" max="9201" width="8.5703125" style="1" customWidth="1"/>
    <col min="9202" max="9203" width="7" style="1" customWidth="1"/>
    <col min="9204" max="9204" width="6.42578125" style="1" customWidth="1"/>
    <col min="9205" max="9205" width="7" style="1" customWidth="1"/>
    <col min="9206" max="9452" width="9.140625" style="1"/>
    <col min="9453" max="9454" width="3.85546875" style="1" customWidth="1"/>
    <col min="9455" max="9455" width="33.7109375" style="1" customWidth="1"/>
    <col min="9456" max="9457" width="8.5703125" style="1" customWidth="1"/>
    <col min="9458" max="9459" width="7" style="1" customWidth="1"/>
    <col min="9460" max="9460" width="6.42578125" style="1" customWidth="1"/>
    <col min="9461" max="9461" width="7" style="1" customWidth="1"/>
    <col min="9462" max="9708" width="9.140625" style="1"/>
    <col min="9709" max="9710" width="3.85546875" style="1" customWidth="1"/>
    <col min="9711" max="9711" width="33.7109375" style="1" customWidth="1"/>
    <col min="9712" max="9713" width="8.5703125" style="1" customWidth="1"/>
    <col min="9714" max="9715" width="7" style="1" customWidth="1"/>
    <col min="9716" max="9716" width="6.42578125" style="1" customWidth="1"/>
    <col min="9717" max="9717" width="7" style="1" customWidth="1"/>
    <col min="9718" max="9964" width="9.140625" style="1"/>
    <col min="9965" max="9966" width="3.85546875" style="1" customWidth="1"/>
    <col min="9967" max="9967" width="33.7109375" style="1" customWidth="1"/>
    <col min="9968" max="9969" width="8.5703125" style="1" customWidth="1"/>
    <col min="9970" max="9971" width="7" style="1" customWidth="1"/>
    <col min="9972" max="9972" width="6.42578125" style="1" customWidth="1"/>
    <col min="9973" max="9973" width="7" style="1" customWidth="1"/>
    <col min="9974" max="10220" width="9.140625" style="1"/>
    <col min="10221" max="10222" width="3.85546875" style="1" customWidth="1"/>
    <col min="10223" max="10223" width="33.7109375" style="1" customWidth="1"/>
    <col min="10224" max="10225" width="8.5703125" style="1" customWidth="1"/>
    <col min="10226" max="10227" width="7" style="1" customWidth="1"/>
    <col min="10228" max="10228" width="6.42578125" style="1" customWidth="1"/>
    <col min="10229" max="10229" width="7" style="1" customWidth="1"/>
    <col min="10230" max="10476" width="9.140625" style="1"/>
    <col min="10477" max="10478" width="3.85546875" style="1" customWidth="1"/>
    <col min="10479" max="10479" width="33.7109375" style="1" customWidth="1"/>
    <col min="10480" max="10481" width="8.5703125" style="1" customWidth="1"/>
    <col min="10482" max="10483" width="7" style="1" customWidth="1"/>
    <col min="10484" max="10484" width="6.42578125" style="1" customWidth="1"/>
    <col min="10485" max="10485" width="7" style="1" customWidth="1"/>
    <col min="10486" max="10732" width="9.140625" style="1"/>
    <col min="10733" max="10734" width="3.85546875" style="1" customWidth="1"/>
    <col min="10735" max="10735" width="33.7109375" style="1" customWidth="1"/>
    <col min="10736" max="10737" width="8.5703125" style="1" customWidth="1"/>
    <col min="10738" max="10739" width="7" style="1" customWidth="1"/>
    <col min="10740" max="10740" width="6.42578125" style="1" customWidth="1"/>
    <col min="10741" max="10741" width="7" style="1" customWidth="1"/>
    <col min="10742" max="10988" width="9.140625" style="1"/>
    <col min="10989" max="10990" width="3.85546875" style="1" customWidth="1"/>
    <col min="10991" max="10991" width="33.7109375" style="1" customWidth="1"/>
    <col min="10992" max="10993" width="8.5703125" style="1" customWidth="1"/>
    <col min="10994" max="10995" width="7" style="1" customWidth="1"/>
    <col min="10996" max="10996" width="6.42578125" style="1" customWidth="1"/>
    <col min="10997" max="10997" width="7" style="1" customWidth="1"/>
    <col min="10998" max="11244" width="9.140625" style="1"/>
    <col min="11245" max="11246" width="3.85546875" style="1" customWidth="1"/>
    <col min="11247" max="11247" width="33.7109375" style="1" customWidth="1"/>
    <col min="11248" max="11249" width="8.5703125" style="1" customWidth="1"/>
    <col min="11250" max="11251" width="7" style="1" customWidth="1"/>
    <col min="11252" max="11252" width="6.42578125" style="1" customWidth="1"/>
    <col min="11253" max="11253" width="7" style="1" customWidth="1"/>
    <col min="11254" max="11500" width="9.140625" style="1"/>
    <col min="11501" max="11502" width="3.85546875" style="1" customWidth="1"/>
    <col min="11503" max="11503" width="33.7109375" style="1" customWidth="1"/>
    <col min="11504" max="11505" width="8.5703125" style="1" customWidth="1"/>
    <col min="11506" max="11507" width="7" style="1" customWidth="1"/>
    <col min="11508" max="11508" width="6.42578125" style="1" customWidth="1"/>
    <col min="11509" max="11509" width="7" style="1" customWidth="1"/>
    <col min="11510" max="11756" width="9.140625" style="1"/>
    <col min="11757" max="11758" width="3.85546875" style="1" customWidth="1"/>
    <col min="11759" max="11759" width="33.7109375" style="1" customWidth="1"/>
    <col min="11760" max="11761" width="8.5703125" style="1" customWidth="1"/>
    <col min="11762" max="11763" width="7" style="1" customWidth="1"/>
    <col min="11764" max="11764" width="6.42578125" style="1" customWidth="1"/>
    <col min="11765" max="11765" width="7" style="1" customWidth="1"/>
    <col min="11766" max="12012" width="9.140625" style="1"/>
    <col min="12013" max="12014" width="3.85546875" style="1" customWidth="1"/>
    <col min="12015" max="12015" width="33.7109375" style="1" customWidth="1"/>
    <col min="12016" max="12017" width="8.5703125" style="1" customWidth="1"/>
    <col min="12018" max="12019" width="7" style="1" customWidth="1"/>
    <col min="12020" max="12020" width="6.42578125" style="1" customWidth="1"/>
    <col min="12021" max="12021" width="7" style="1" customWidth="1"/>
    <col min="12022" max="12268" width="9.140625" style="1"/>
    <col min="12269" max="12270" width="3.85546875" style="1" customWidth="1"/>
    <col min="12271" max="12271" width="33.7109375" style="1" customWidth="1"/>
    <col min="12272" max="12273" width="8.5703125" style="1" customWidth="1"/>
    <col min="12274" max="12275" width="7" style="1" customWidth="1"/>
    <col min="12276" max="12276" width="6.42578125" style="1" customWidth="1"/>
    <col min="12277" max="12277" width="7" style="1" customWidth="1"/>
    <col min="12278" max="12524" width="9.140625" style="1"/>
    <col min="12525" max="12526" width="3.85546875" style="1" customWidth="1"/>
    <col min="12527" max="12527" width="33.7109375" style="1" customWidth="1"/>
    <col min="12528" max="12529" width="8.5703125" style="1" customWidth="1"/>
    <col min="12530" max="12531" width="7" style="1" customWidth="1"/>
    <col min="12532" max="12532" width="6.42578125" style="1" customWidth="1"/>
    <col min="12533" max="12533" width="7" style="1" customWidth="1"/>
    <col min="12534" max="12780" width="9.140625" style="1"/>
    <col min="12781" max="12782" width="3.85546875" style="1" customWidth="1"/>
    <col min="12783" max="12783" width="33.7109375" style="1" customWidth="1"/>
    <col min="12784" max="12785" width="8.5703125" style="1" customWidth="1"/>
    <col min="12786" max="12787" width="7" style="1" customWidth="1"/>
    <col min="12788" max="12788" width="6.42578125" style="1" customWidth="1"/>
    <col min="12789" max="12789" width="7" style="1" customWidth="1"/>
    <col min="12790" max="13036" width="9.140625" style="1"/>
    <col min="13037" max="13038" width="3.85546875" style="1" customWidth="1"/>
    <col min="13039" max="13039" width="33.7109375" style="1" customWidth="1"/>
    <col min="13040" max="13041" width="8.5703125" style="1" customWidth="1"/>
    <col min="13042" max="13043" width="7" style="1" customWidth="1"/>
    <col min="13044" max="13044" width="6.42578125" style="1" customWidth="1"/>
    <col min="13045" max="13045" width="7" style="1" customWidth="1"/>
    <col min="13046" max="13292" width="9.140625" style="1"/>
    <col min="13293" max="13294" width="3.85546875" style="1" customWidth="1"/>
    <col min="13295" max="13295" width="33.7109375" style="1" customWidth="1"/>
    <col min="13296" max="13297" width="8.5703125" style="1" customWidth="1"/>
    <col min="13298" max="13299" width="7" style="1" customWidth="1"/>
    <col min="13300" max="13300" width="6.42578125" style="1" customWidth="1"/>
    <col min="13301" max="13301" width="7" style="1" customWidth="1"/>
    <col min="13302" max="13548" width="9.140625" style="1"/>
    <col min="13549" max="13550" width="3.85546875" style="1" customWidth="1"/>
    <col min="13551" max="13551" width="33.7109375" style="1" customWidth="1"/>
    <col min="13552" max="13553" width="8.5703125" style="1" customWidth="1"/>
    <col min="13554" max="13555" width="7" style="1" customWidth="1"/>
    <col min="13556" max="13556" width="6.42578125" style="1" customWidth="1"/>
    <col min="13557" max="13557" width="7" style="1" customWidth="1"/>
    <col min="13558" max="13804" width="9.140625" style="1"/>
    <col min="13805" max="13806" width="3.85546875" style="1" customWidth="1"/>
    <col min="13807" max="13807" width="33.7109375" style="1" customWidth="1"/>
    <col min="13808" max="13809" width="8.5703125" style="1" customWidth="1"/>
    <col min="13810" max="13811" width="7" style="1" customWidth="1"/>
    <col min="13812" max="13812" width="6.42578125" style="1" customWidth="1"/>
    <col min="13813" max="13813" width="7" style="1" customWidth="1"/>
    <col min="13814" max="14060" width="9.140625" style="1"/>
    <col min="14061" max="14062" width="3.85546875" style="1" customWidth="1"/>
    <col min="14063" max="14063" width="33.7109375" style="1" customWidth="1"/>
    <col min="14064" max="14065" width="8.5703125" style="1" customWidth="1"/>
    <col min="14066" max="14067" width="7" style="1" customWidth="1"/>
    <col min="14068" max="14068" width="6.42578125" style="1" customWidth="1"/>
    <col min="14069" max="14069" width="7" style="1" customWidth="1"/>
    <col min="14070" max="14316" width="9.140625" style="1"/>
    <col min="14317" max="14318" width="3.85546875" style="1" customWidth="1"/>
    <col min="14319" max="14319" width="33.7109375" style="1" customWidth="1"/>
    <col min="14320" max="14321" width="8.5703125" style="1" customWidth="1"/>
    <col min="14322" max="14323" width="7" style="1" customWidth="1"/>
    <col min="14324" max="14324" width="6.42578125" style="1" customWidth="1"/>
    <col min="14325" max="14325" width="7" style="1" customWidth="1"/>
    <col min="14326" max="14572" width="9.140625" style="1"/>
    <col min="14573" max="14574" width="3.85546875" style="1" customWidth="1"/>
    <col min="14575" max="14575" width="33.7109375" style="1" customWidth="1"/>
    <col min="14576" max="14577" width="8.5703125" style="1" customWidth="1"/>
    <col min="14578" max="14579" width="7" style="1" customWidth="1"/>
    <col min="14580" max="14580" width="6.42578125" style="1" customWidth="1"/>
    <col min="14581" max="14581" width="7" style="1" customWidth="1"/>
    <col min="14582" max="14828" width="9.140625" style="1"/>
    <col min="14829" max="14830" width="3.85546875" style="1" customWidth="1"/>
    <col min="14831" max="14831" width="33.7109375" style="1" customWidth="1"/>
    <col min="14832" max="14833" width="8.5703125" style="1" customWidth="1"/>
    <col min="14834" max="14835" width="7" style="1" customWidth="1"/>
    <col min="14836" max="14836" width="6.42578125" style="1" customWidth="1"/>
    <col min="14837" max="14837" width="7" style="1" customWidth="1"/>
    <col min="14838" max="15084" width="9.140625" style="1"/>
    <col min="15085" max="15086" width="3.85546875" style="1" customWidth="1"/>
    <col min="15087" max="15087" width="33.7109375" style="1" customWidth="1"/>
    <col min="15088" max="15089" width="8.5703125" style="1" customWidth="1"/>
    <col min="15090" max="15091" width="7" style="1" customWidth="1"/>
    <col min="15092" max="15092" width="6.42578125" style="1" customWidth="1"/>
    <col min="15093" max="15093" width="7" style="1" customWidth="1"/>
    <col min="15094" max="15340" width="9.140625" style="1"/>
    <col min="15341" max="15342" width="3.85546875" style="1" customWidth="1"/>
    <col min="15343" max="15343" width="33.7109375" style="1" customWidth="1"/>
    <col min="15344" max="15345" width="8.5703125" style="1" customWidth="1"/>
    <col min="15346" max="15347" width="7" style="1" customWidth="1"/>
    <col min="15348" max="15348" width="6.42578125" style="1" customWidth="1"/>
    <col min="15349" max="15349" width="7" style="1" customWidth="1"/>
    <col min="15350" max="15596" width="9.140625" style="1"/>
    <col min="15597" max="15598" width="3.85546875" style="1" customWidth="1"/>
    <col min="15599" max="15599" width="33.7109375" style="1" customWidth="1"/>
    <col min="15600" max="15601" width="8.5703125" style="1" customWidth="1"/>
    <col min="15602" max="15603" width="7" style="1" customWidth="1"/>
    <col min="15604" max="15604" width="6.42578125" style="1" customWidth="1"/>
    <col min="15605" max="15605" width="7" style="1" customWidth="1"/>
    <col min="15606" max="15852" width="9.140625" style="1"/>
    <col min="15853" max="15854" width="3.85546875" style="1" customWidth="1"/>
    <col min="15855" max="15855" width="33.7109375" style="1" customWidth="1"/>
    <col min="15856" max="15857" width="8.5703125" style="1" customWidth="1"/>
    <col min="15858" max="15859" width="7" style="1" customWidth="1"/>
    <col min="15860" max="15860" width="6.42578125" style="1" customWidth="1"/>
    <col min="15861" max="15861" width="7" style="1" customWidth="1"/>
    <col min="15862" max="16108" width="9.140625" style="1"/>
    <col min="16109" max="16110" width="3.85546875" style="1" customWidth="1"/>
    <col min="16111" max="16111" width="33.7109375" style="1" customWidth="1"/>
    <col min="16112" max="16113" width="8.5703125" style="1" customWidth="1"/>
    <col min="16114" max="16115" width="7" style="1" customWidth="1"/>
    <col min="16116" max="16116" width="6.42578125" style="1" customWidth="1"/>
    <col min="16117" max="16117" width="7" style="1" customWidth="1"/>
    <col min="16118" max="16384" width="9.140625" style="1"/>
  </cols>
  <sheetData>
    <row r="1" spans="1:7" x14ac:dyDescent="0.2">
      <c r="A1" s="97" t="s">
        <v>86</v>
      </c>
      <c r="B1" s="97"/>
      <c r="C1" s="97"/>
      <c r="D1" s="97"/>
      <c r="E1" s="97"/>
      <c r="F1" s="97"/>
      <c r="G1" s="97"/>
    </row>
    <row r="2" spans="1:7" x14ac:dyDescent="0.2">
      <c r="A2" s="97" t="s">
        <v>88</v>
      </c>
      <c r="B2" s="97"/>
      <c r="C2" s="97"/>
      <c r="D2" s="97"/>
      <c r="E2" s="97"/>
      <c r="F2" s="97"/>
      <c r="G2" s="97"/>
    </row>
    <row r="3" spans="1:7" x14ac:dyDescent="0.2">
      <c r="A3" s="97" t="s">
        <v>124</v>
      </c>
      <c r="B3" s="97"/>
      <c r="C3" s="97"/>
      <c r="D3" s="97"/>
      <c r="E3" s="97"/>
      <c r="F3" s="97"/>
      <c r="G3" s="97"/>
    </row>
    <row r="4" spans="1:7" x14ac:dyDescent="0.2">
      <c r="A4" s="98" t="s">
        <v>122</v>
      </c>
      <c r="B4" s="98"/>
      <c r="C4" s="98"/>
      <c r="G4" s="58" t="s">
        <v>115</v>
      </c>
    </row>
    <row r="5" spans="1:7" x14ac:dyDescent="0.2">
      <c r="A5" s="110"/>
      <c r="B5" s="110" t="s">
        <v>0</v>
      </c>
      <c r="C5" s="110" t="s">
        <v>1</v>
      </c>
      <c r="D5" s="110" t="s">
        <v>81</v>
      </c>
      <c r="E5" s="110" t="s">
        <v>82</v>
      </c>
      <c r="F5" s="110" t="s">
        <v>83</v>
      </c>
      <c r="G5" s="110"/>
    </row>
    <row r="6" spans="1:7" x14ac:dyDescent="0.2">
      <c r="A6" s="110"/>
      <c r="B6" s="110"/>
      <c r="C6" s="110"/>
      <c r="D6" s="110"/>
      <c r="E6" s="110"/>
      <c r="F6" s="80" t="s">
        <v>2</v>
      </c>
      <c r="G6" s="80" t="s">
        <v>3</v>
      </c>
    </row>
    <row r="7" spans="1:7" x14ac:dyDescent="0.2">
      <c r="A7" s="110" t="s">
        <v>23</v>
      </c>
      <c r="B7" s="110"/>
      <c r="C7" s="110"/>
      <c r="D7" s="81">
        <v>166</v>
      </c>
      <c r="E7" s="81">
        <v>159</v>
      </c>
      <c r="F7" s="81">
        <f>E7-D7</f>
        <v>-7</v>
      </c>
      <c r="G7" s="82">
        <f>E7*100/D7-100</f>
        <v>-4.2168674698795172</v>
      </c>
    </row>
    <row r="8" spans="1:7" x14ac:dyDescent="0.2">
      <c r="A8" s="92" t="s">
        <v>4</v>
      </c>
      <c r="B8" s="5">
        <v>1</v>
      </c>
      <c r="C8" s="17" t="s">
        <v>24</v>
      </c>
      <c r="D8" s="33"/>
      <c r="E8" s="33"/>
      <c r="F8" s="36"/>
      <c r="G8" s="83"/>
    </row>
    <row r="9" spans="1:7" x14ac:dyDescent="0.2">
      <c r="A9" s="92"/>
      <c r="B9" s="5">
        <v>2</v>
      </c>
      <c r="C9" s="17" t="s">
        <v>25</v>
      </c>
      <c r="D9" s="33">
        <v>84</v>
      </c>
      <c r="E9" s="33">
        <v>66</v>
      </c>
      <c r="F9" s="36">
        <f t="shared" ref="F9:F23" si="0">E9-D9</f>
        <v>-18</v>
      </c>
      <c r="G9" s="83">
        <f t="shared" ref="G9:G23" si="1">E9*100/D9-100</f>
        <v>-21.428571428571431</v>
      </c>
    </row>
    <row r="10" spans="1:7" x14ac:dyDescent="0.2">
      <c r="A10" s="92"/>
      <c r="B10" s="5">
        <v>3</v>
      </c>
      <c r="C10" s="51" t="s">
        <v>31</v>
      </c>
      <c r="D10" s="36"/>
      <c r="E10" s="36"/>
      <c r="F10" s="36"/>
      <c r="G10" s="83"/>
    </row>
    <row r="11" spans="1:7" x14ac:dyDescent="0.2">
      <c r="A11" s="92"/>
      <c r="B11" s="5">
        <v>4</v>
      </c>
      <c r="C11" s="19" t="s">
        <v>26</v>
      </c>
      <c r="D11" s="33">
        <v>2</v>
      </c>
      <c r="E11" s="33">
        <v>2</v>
      </c>
      <c r="F11" s="36">
        <f t="shared" si="0"/>
        <v>0</v>
      </c>
      <c r="G11" s="83">
        <f t="shared" si="1"/>
        <v>0</v>
      </c>
    </row>
    <row r="12" spans="1:7" x14ac:dyDescent="0.2">
      <c r="A12" s="92"/>
      <c r="B12" s="5">
        <v>5</v>
      </c>
      <c r="C12" s="19" t="s">
        <v>32</v>
      </c>
      <c r="D12" s="33"/>
      <c r="E12" s="33"/>
      <c r="F12" s="36"/>
      <c r="G12" s="83"/>
    </row>
    <row r="13" spans="1:7" x14ac:dyDescent="0.2">
      <c r="A13" s="92"/>
      <c r="B13" s="5">
        <v>6</v>
      </c>
      <c r="C13" s="17" t="s">
        <v>33</v>
      </c>
      <c r="D13" s="33">
        <v>54</v>
      </c>
      <c r="E13" s="33">
        <v>61</v>
      </c>
      <c r="F13" s="36">
        <f t="shared" si="0"/>
        <v>7</v>
      </c>
      <c r="G13" s="83">
        <f t="shared" si="1"/>
        <v>12.962962962962962</v>
      </c>
    </row>
    <row r="14" spans="1:7" x14ac:dyDescent="0.2">
      <c r="A14" s="92"/>
      <c r="B14" s="5">
        <v>7</v>
      </c>
      <c r="C14" s="17" t="s">
        <v>34</v>
      </c>
      <c r="D14" s="33">
        <v>0</v>
      </c>
      <c r="E14" s="33">
        <v>1</v>
      </c>
      <c r="F14" s="36">
        <f t="shared" si="0"/>
        <v>1</v>
      </c>
      <c r="G14" s="83" t="s">
        <v>95</v>
      </c>
    </row>
    <row r="15" spans="1:7" x14ac:dyDescent="0.2">
      <c r="A15" s="92"/>
      <c r="B15" s="5">
        <v>8</v>
      </c>
      <c r="C15" s="17" t="s">
        <v>35</v>
      </c>
      <c r="D15" s="33">
        <v>6</v>
      </c>
      <c r="E15" s="33">
        <v>9</v>
      </c>
      <c r="F15" s="36">
        <f t="shared" si="0"/>
        <v>3</v>
      </c>
      <c r="G15" s="83">
        <f t="shared" si="1"/>
        <v>50</v>
      </c>
    </row>
    <row r="16" spans="1:7" x14ac:dyDescent="0.2">
      <c r="A16" s="92"/>
      <c r="B16" s="5">
        <v>9</v>
      </c>
      <c r="C16" s="17" t="s">
        <v>36</v>
      </c>
      <c r="D16" s="33">
        <v>3</v>
      </c>
      <c r="E16" s="33">
        <v>0</v>
      </c>
      <c r="F16" s="36">
        <f t="shared" si="0"/>
        <v>-3</v>
      </c>
      <c r="G16" s="83">
        <f t="shared" si="1"/>
        <v>-100</v>
      </c>
    </row>
    <row r="17" spans="1:8" x14ac:dyDescent="0.2">
      <c r="A17" s="92"/>
      <c r="B17" s="5">
        <v>10</v>
      </c>
      <c r="C17" s="17" t="s">
        <v>37</v>
      </c>
      <c r="D17" s="33">
        <v>1</v>
      </c>
      <c r="E17" s="33">
        <v>0</v>
      </c>
      <c r="F17" s="36">
        <f t="shared" si="0"/>
        <v>-1</v>
      </c>
      <c r="G17" s="83">
        <f>E17*100/D17-100</f>
        <v>-100</v>
      </c>
    </row>
    <row r="18" spans="1:8" x14ac:dyDescent="0.2">
      <c r="A18" s="92"/>
      <c r="B18" s="5">
        <v>11</v>
      </c>
      <c r="C18" s="20" t="s">
        <v>91</v>
      </c>
      <c r="D18" s="33">
        <v>13</v>
      </c>
      <c r="E18" s="33">
        <v>13</v>
      </c>
      <c r="F18" s="36">
        <f t="shared" si="0"/>
        <v>0</v>
      </c>
      <c r="G18" s="83">
        <f t="shared" si="1"/>
        <v>0</v>
      </c>
    </row>
    <row r="19" spans="1:8" x14ac:dyDescent="0.2">
      <c r="A19" s="92"/>
      <c r="B19" s="5">
        <v>12</v>
      </c>
      <c r="C19" s="19" t="s">
        <v>38</v>
      </c>
      <c r="D19" s="33"/>
      <c r="E19" s="33"/>
      <c r="F19" s="36"/>
      <c r="G19" s="83"/>
    </row>
    <row r="20" spans="1:8" x14ac:dyDescent="0.2">
      <c r="A20" s="92"/>
      <c r="B20" s="5">
        <v>13</v>
      </c>
      <c r="C20" s="17" t="s">
        <v>27</v>
      </c>
      <c r="D20" s="33">
        <v>1</v>
      </c>
      <c r="E20" s="33">
        <v>5</v>
      </c>
      <c r="F20" s="36">
        <f t="shared" si="0"/>
        <v>4</v>
      </c>
      <c r="G20" s="83">
        <f t="shared" si="1"/>
        <v>400</v>
      </c>
    </row>
    <row r="21" spans="1:8" x14ac:dyDescent="0.2">
      <c r="A21" s="92"/>
      <c r="B21" s="5">
        <v>14</v>
      </c>
      <c r="C21" s="17" t="s">
        <v>28</v>
      </c>
      <c r="D21" s="33">
        <v>0</v>
      </c>
      <c r="E21" s="33">
        <v>1</v>
      </c>
      <c r="F21" s="36">
        <f t="shared" si="0"/>
        <v>1</v>
      </c>
      <c r="G21" s="83" t="s">
        <v>95</v>
      </c>
    </row>
    <row r="22" spans="1:8" x14ac:dyDescent="0.2">
      <c r="A22" s="92"/>
      <c r="B22" s="5">
        <v>15</v>
      </c>
      <c r="C22" s="17" t="s">
        <v>29</v>
      </c>
      <c r="D22" s="33">
        <v>1</v>
      </c>
      <c r="E22" s="33">
        <v>0</v>
      </c>
      <c r="F22" s="36">
        <f t="shared" si="0"/>
        <v>-1</v>
      </c>
      <c r="G22" s="83">
        <f t="shared" si="1"/>
        <v>-100</v>
      </c>
    </row>
    <row r="23" spans="1:8" x14ac:dyDescent="0.2">
      <c r="A23" s="92"/>
      <c r="B23" s="5">
        <v>16</v>
      </c>
      <c r="C23" s="17" t="s">
        <v>84</v>
      </c>
      <c r="D23" s="33">
        <v>1</v>
      </c>
      <c r="E23" s="33">
        <v>1</v>
      </c>
      <c r="F23" s="36">
        <f t="shared" si="0"/>
        <v>0</v>
      </c>
      <c r="G23" s="83">
        <f t="shared" si="1"/>
        <v>0</v>
      </c>
      <c r="H23" s="26"/>
    </row>
    <row r="24" spans="1:8" x14ac:dyDescent="0.2">
      <c r="A24" s="92"/>
      <c r="B24" s="5">
        <v>17</v>
      </c>
      <c r="C24" s="19" t="s">
        <v>30</v>
      </c>
      <c r="D24" s="33"/>
      <c r="E24" s="33"/>
      <c r="F24" s="36"/>
      <c r="G24" s="83"/>
    </row>
    <row r="25" spans="1:8" x14ac:dyDescent="0.2">
      <c r="A25" s="110" t="s">
        <v>39</v>
      </c>
      <c r="B25" s="110"/>
      <c r="C25" s="110"/>
      <c r="D25" s="81">
        <v>132</v>
      </c>
      <c r="E25" s="81">
        <v>157</v>
      </c>
      <c r="F25" s="81">
        <f t="shared" ref="F25:F83" si="2">E25-D25</f>
        <v>25</v>
      </c>
      <c r="G25" s="82">
        <f t="shared" ref="G25:G71" si="3">E25*100/D25-100</f>
        <v>18.939393939393938</v>
      </c>
    </row>
    <row r="26" spans="1:8" x14ac:dyDescent="0.2">
      <c r="A26" s="92" t="s">
        <v>85</v>
      </c>
      <c r="B26" s="5">
        <v>18</v>
      </c>
      <c r="C26" s="11" t="s">
        <v>6</v>
      </c>
      <c r="D26" s="42">
        <v>9</v>
      </c>
      <c r="E26" s="33">
        <v>6</v>
      </c>
      <c r="F26" s="36">
        <f t="shared" si="2"/>
        <v>-3</v>
      </c>
      <c r="G26" s="83">
        <f t="shared" ref="G26:G42" si="4">E26*100/D26-100</f>
        <v>-33.333333333333329</v>
      </c>
    </row>
    <row r="27" spans="1:8" x14ac:dyDescent="0.2">
      <c r="A27" s="92"/>
      <c r="B27" s="5">
        <v>19</v>
      </c>
      <c r="C27" s="11" t="s">
        <v>7</v>
      </c>
      <c r="D27" s="33">
        <v>31</v>
      </c>
      <c r="E27" s="33">
        <v>32</v>
      </c>
      <c r="F27" s="36">
        <f t="shared" si="2"/>
        <v>1</v>
      </c>
      <c r="G27" s="83">
        <f t="shared" si="4"/>
        <v>3.2258064516128968</v>
      </c>
    </row>
    <row r="28" spans="1:8" x14ac:dyDescent="0.2">
      <c r="A28" s="92"/>
      <c r="B28" s="5">
        <v>20</v>
      </c>
      <c r="C28" s="11" t="s">
        <v>8</v>
      </c>
      <c r="D28" s="33">
        <v>43</v>
      </c>
      <c r="E28" s="33">
        <v>49</v>
      </c>
      <c r="F28" s="36">
        <f t="shared" si="2"/>
        <v>6</v>
      </c>
      <c r="G28" s="83">
        <f t="shared" si="4"/>
        <v>13.95348837209302</v>
      </c>
    </row>
    <row r="29" spans="1:8" x14ac:dyDescent="0.2">
      <c r="A29" s="92"/>
      <c r="B29" s="5">
        <v>21</v>
      </c>
      <c r="C29" s="11" t="s">
        <v>9</v>
      </c>
      <c r="D29" s="33">
        <v>19</v>
      </c>
      <c r="E29" s="33">
        <v>24</v>
      </c>
      <c r="F29" s="36">
        <f t="shared" si="2"/>
        <v>5</v>
      </c>
      <c r="G29" s="83">
        <f t="shared" si="4"/>
        <v>26.315789473684205</v>
      </c>
    </row>
    <row r="30" spans="1:8" x14ac:dyDescent="0.2">
      <c r="A30" s="92"/>
      <c r="B30" s="5">
        <v>22</v>
      </c>
      <c r="C30" s="11" t="s">
        <v>10</v>
      </c>
      <c r="D30" s="33">
        <v>30</v>
      </c>
      <c r="E30" s="33">
        <v>46</v>
      </c>
      <c r="F30" s="36">
        <f t="shared" si="2"/>
        <v>16</v>
      </c>
      <c r="G30" s="83">
        <f t="shared" si="4"/>
        <v>53.333333333333343</v>
      </c>
    </row>
    <row r="31" spans="1:8" x14ac:dyDescent="0.2">
      <c r="A31" s="92"/>
      <c r="B31" s="5">
        <v>23</v>
      </c>
      <c r="C31" s="11" t="s">
        <v>40</v>
      </c>
      <c r="D31" s="33">
        <v>24</v>
      </c>
      <c r="E31" s="33">
        <v>30</v>
      </c>
      <c r="F31" s="36">
        <f t="shared" si="2"/>
        <v>6</v>
      </c>
      <c r="G31" s="83">
        <f t="shared" si="4"/>
        <v>25</v>
      </c>
    </row>
    <row r="32" spans="1:8" x14ac:dyDescent="0.2">
      <c r="A32" s="92"/>
      <c r="B32" s="5">
        <v>24</v>
      </c>
      <c r="C32" s="11" t="s">
        <v>43</v>
      </c>
      <c r="D32" s="33">
        <v>7</v>
      </c>
      <c r="E32" s="33">
        <v>11</v>
      </c>
      <c r="F32" s="36">
        <f t="shared" si="2"/>
        <v>4</v>
      </c>
      <c r="G32" s="83">
        <f t="shared" si="4"/>
        <v>57.142857142857139</v>
      </c>
    </row>
    <row r="33" spans="1:7" x14ac:dyDescent="0.2">
      <c r="A33" s="92"/>
      <c r="B33" s="5">
        <v>25</v>
      </c>
      <c r="C33" s="11" t="s">
        <v>42</v>
      </c>
      <c r="D33" s="33">
        <v>45</v>
      </c>
      <c r="E33" s="33">
        <v>54</v>
      </c>
      <c r="F33" s="36">
        <f t="shared" si="2"/>
        <v>9</v>
      </c>
      <c r="G33" s="83">
        <f t="shared" si="4"/>
        <v>20</v>
      </c>
    </row>
    <row r="34" spans="1:7" x14ac:dyDescent="0.2">
      <c r="A34" s="92"/>
      <c r="B34" s="5">
        <v>26</v>
      </c>
      <c r="C34" s="11" t="s">
        <v>44</v>
      </c>
      <c r="D34" s="33">
        <v>38</v>
      </c>
      <c r="E34" s="33">
        <v>41</v>
      </c>
      <c r="F34" s="36">
        <f t="shared" si="2"/>
        <v>3</v>
      </c>
      <c r="G34" s="83">
        <f t="shared" si="4"/>
        <v>7.8947368421052602</v>
      </c>
    </row>
    <row r="35" spans="1:7" x14ac:dyDescent="0.2">
      <c r="A35" s="92"/>
      <c r="B35" s="5">
        <v>27</v>
      </c>
      <c r="C35" s="11" t="s">
        <v>41</v>
      </c>
      <c r="D35" s="33">
        <v>15</v>
      </c>
      <c r="E35" s="33">
        <v>15</v>
      </c>
      <c r="F35" s="36">
        <f t="shared" si="2"/>
        <v>0</v>
      </c>
      <c r="G35" s="83">
        <f t="shared" si="4"/>
        <v>0</v>
      </c>
    </row>
    <row r="36" spans="1:7" x14ac:dyDescent="0.2">
      <c r="A36" s="92"/>
      <c r="B36" s="5">
        <v>28</v>
      </c>
      <c r="C36" s="11" t="s">
        <v>50</v>
      </c>
      <c r="D36" s="33">
        <v>3</v>
      </c>
      <c r="E36" s="33">
        <v>6</v>
      </c>
      <c r="F36" s="36">
        <f t="shared" si="2"/>
        <v>3</v>
      </c>
      <c r="G36" s="83">
        <f t="shared" si="4"/>
        <v>100</v>
      </c>
    </row>
    <row r="37" spans="1:7" x14ac:dyDescent="0.2">
      <c r="A37" s="92"/>
      <c r="B37" s="5">
        <v>29</v>
      </c>
      <c r="C37" s="11" t="s">
        <v>112</v>
      </c>
      <c r="D37" s="33">
        <v>4</v>
      </c>
      <c r="E37" s="33">
        <v>15</v>
      </c>
      <c r="F37" s="36">
        <f t="shared" si="2"/>
        <v>11</v>
      </c>
      <c r="G37" s="83">
        <f t="shared" si="4"/>
        <v>275</v>
      </c>
    </row>
    <row r="38" spans="1:7" x14ac:dyDescent="0.2">
      <c r="A38" s="92"/>
      <c r="B38" s="5">
        <v>30</v>
      </c>
      <c r="C38" s="11" t="s">
        <v>45</v>
      </c>
      <c r="D38" s="33">
        <v>62</v>
      </c>
      <c r="E38" s="33">
        <v>65</v>
      </c>
      <c r="F38" s="36">
        <f t="shared" si="2"/>
        <v>3</v>
      </c>
      <c r="G38" s="83">
        <f t="shared" si="4"/>
        <v>4.8387096774193594</v>
      </c>
    </row>
    <row r="39" spans="1:7" x14ac:dyDescent="0.2">
      <c r="A39" s="92"/>
      <c r="B39" s="5">
        <v>31</v>
      </c>
      <c r="C39" s="11" t="s">
        <v>46</v>
      </c>
      <c r="D39" s="33">
        <v>17</v>
      </c>
      <c r="E39" s="33">
        <v>29</v>
      </c>
      <c r="F39" s="36">
        <f t="shared" si="2"/>
        <v>12</v>
      </c>
      <c r="G39" s="83">
        <f t="shared" si="4"/>
        <v>70.588235294117652</v>
      </c>
    </row>
    <row r="40" spans="1:7" x14ac:dyDescent="0.2">
      <c r="A40" s="92"/>
      <c r="B40" s="5">
        <v>32</v>
      </c>
      <c r="C40" s="11" t="s">
        <v>47</v>
      </c>
      <c r="D40" s="33">
        <v>5</v>
      </c>
      <c r="E40" s="33">
        <v>6</v>
      </c>
      <c r="F40" s="36">
        <f t="shared" si="2"/>
        <v>1</v>
      </c>
      <c r="G40" s="83">
        <f t="shared" si="4"/>
        <v>20</v>
      </c>
    </row>
    <row r="41" spans="1:7" x14ac:dyDescent="0.2">
      <c r="A41" s="92"/>
      <c r="B41" s="5">
        <v>33</v>
      </c>
      <c r="C41" s="11" t="s">
        <v>48</v>
      </c>
      <c r="D41" s="33">
        <v>19</v>
      </c>
      <c r="E41" s="33">
        <v>9</v>
      </c>
      <c r="F41" s="36">
        <f t="shared" si="2"/>
        <v>-10</v>
      </c>
      <c r="G41" s="83">
        <f t="shared" si="4"/>
        <v>-52.631578947368418</v>
      </c>
    </row>
    <row r="42" spans="1:7" x14ac:dyDescent="0.2">
      <c r="A42" s="92"/>
      <c r="B42" s="5">
        <v>34</v>
      </c>
      <c r="C42" s="11" t="s">
        <v>49</v>
      </c>
      <c r="D42" s="33">
        <v>73</v>
      </c>
      <c r="E42" s="33">
        <v>66</v>
      </c>
      <c r="F42" s="36">
        <f t="shared" si="2"/>
        <v>-7</v>
      </c>
      <c r="G42" s="83">
        <f t="shared" si="4"/>
        <v>-9.5890410958904084</v>
      </c>
    </row>
    <row r="43" spans="1:7" x14ac:dyDescent="0.2">
      <c r="A43" s="111" t="s">
        <v>51</v>
      </c>
      <c r="B43" s="112"/>
      <c r="C43" s="112"/>
      <c r="D43" s="81">
        <v>166</v>
      </c>
      <c r="E43" s="81">
        <v>159</v>
      </c>
      <c r="F43" s="81">
        <f t="shared" si="2"/>
        <v>-7</v>
      </c>
      <c r="G43" s="82">
        <f t="shared" si="3"/>
        <v>-4.2168674698795172</v>
      </c>
    </row>
    <row r="44" spans="1:7" x14ac:dyDescent="0.2">
      <c r="A44" s="107"/>
      <c r="B44" s="5">
        <v>35</v>
      </c>
      <c r="C44" s="11" t="s">
        <v>52</v>
      </c>
      <c r="D44" s="33">
        <v>22</v>
      </c>
      <c r="E44" s="33">
        <v>30</v>
      </c>
      <c r="F44" s="36">
        <f t="shared" si="2"/>
        <v>8</v>
      </c>
      <c r="G44" s="83">
        <f t="shared" si="3"/>
        <v>36.363636363636374</v>
      </c>
    </row>
    <row r="45" spans="1:7" x14ac:dyDescent="0.2">
      <c r="A45" s="108"/>
      <c r="B45" s="5">
        <v>36</v>
      </c>
      <c r="C45" s="11" t="s">
        <v>53</v>
      </c>
      <c r="D45" s="33">
        <v>17</v>
      </c>
      <c r="E45" s="33">
        <v>9</v>
      </c>
      <c r="F45" s="36">
        <f t="shared" si="2"/>
        <v>-8</v>
      </c>
      <c r="G45" s="83">
        <f t="shared" si="3"/>
        <v>-47.058823529411768</v>
      </c>
    </row>
    <row r="46" spans="1:7" x14ac:dyDescent="0.2">
      <c r="A46" s="108"/>
      <c r="B46" s="5">
        <v>37</v>
      </c>
      <c r="C46" s="11" t="s">
        <v>54</v>
      </c>
      <c r="D46" s="33">
        <v>48</v>
      </c>
      <c r="E46" s="33">
        <v>43</v>
      </c>
      <c r="F46" s="36">
        <f t="shared" si="2"/>
        <v>-5</v>
      </c>
      <c r="G46" s="83">
        <f t="shared" si="3"/>
        <v>-10.416666666666671</v>
      </c>
    </row>
    <row r="47" spans="1:7" x14ac:dyDescent="0.2">
      <c r="A47" s="108"/>
      <c r="B47" s="5">
        <v>38</v>
      </c>
      <c r="C47" s="11" t="s">
        <v>121</v>
      </c>
      <c r="D47" s="33">
        <v>13</v>
      </c>
      <c r="E47" s="33">
        <v>13</v>
      </c>
      <c r="F47" s="36">
        <f t="shared" si="2"/>
        <v>0</v>
      </c>
      <c r="G47" s="83">
        <f t="shared" si="3"/>
        <v>0</v>
      </c>
    </row>
    <row r="48" spans="1:7" x14ac:dyDescent="0.2">
      <c r="A48" s="108"/>
      <c r="B48" s="5">
        <v>39</v>
      </c>
      <c r="C48" s="11" t="s">
        <v>55</v>
      </c>
      <c r="D48" s="33">
        <v>66</v>
      </c>
      <c r="E48" s="33">
        <v>64</v>
      </c>
      <c r="F48" s="36">
        <f t="shared" si="2"/>
        <v>-2</v>
      </c>
      <c r="G48" s="83">
        <f t="shared" si="3"/>
        <v>-3.0303030303030312</v>
      </c>
    </row>
    <row r="49" spans="1:7" x14ac:dyDescent="0.2">
      <c r="A49" s="108"/>
      <c r="B49" s="5">
        <v>40</v>
      </c>
      <c r="C49" s="12" t="s">
        <v>56</v>
      </c>
      <c r="D49" s="33">
        <v>26</v>
      </c>
      <c r="E49" s="33">
        <v>35</v>
      </c>
      <c r="F49" s="36">
        <f t="shared" si="2"/>
        <v>9</v>
      </c>
      <c r="G49" s="83">
        <f t="shared" si="3"/>
        <v>34.615384615384613</v>
      </c>
    </row>
    <row r="50" spans="1:7" x14ac:dyDescent="0.2">
      <c r="A50" s="108"/>
      <c r="B50" s="5">
        <v>41</v>
      </c>
      <c r="C50" s="11" t="s">
        <v>57</v>
      </c>
      <c r="D50" s="33">
        <v>41</v>
      </c>
      <c r="E50" s="33">
        <v>36</v>
      </c>
      <c r="F50" s="36">
        <f t="shared" si="2"/>
        <v>-5</v>
      </c>
      <c r="G50" s="83">
        <f t="shared" si="3"/>
        <v>-12.195121951219505</v>
      </c>
    </row>
    <row r="51" spans="1:7" x14ac:dyDescent="0.2">
      <c r="A51" s="108"/>
      <c r="B51" s="5">
        <v>42</v>
      </c>
      <c r="C51" s="11" t="s">
        <v>58</v>
      </c>
      <c r="D51" s="33">
        <v>27</v>
      </c>
      <c r="E51" s="33">
        <v>18</v>
      </c>
      <c r="F51" s="36">
        <f t="shared" si="2"/>
        <v>-9</v>
      </c>
      <c r="G51" s="83">
        <f t="shared" si="3"/>
        <v>-33.333333333333329</v>
      </c>
    </row>
    <row r="52" spans="1:7" x14ac:dyDescent="0.2">
      <c r="A52" s="108"/>
      <c r="B52" s="5">
        <v>43</v>
      </c>
      <c r="C52" s="11" t="s">
        <v>59</v>
      </c>
      <c r="D52" s="33">
        <v>72</v>
      </c>
      <c r="E52" s="33">
        <v>70</v>
      </c>
      <c r="F52" s="36">
        <f t="shared" si="2"/>
        <v>-2</v>
      </c>
      <c r="G52" s="83">
        <f t="shared" si="3"/>
        <v>-2.7777777777777715</v>
      </c>
    </row>
    <row r="53" spans="1:7" x14ac:dyDescent="0.2">
      <c r="A53" s="108"/>
      <c r="B53" s="5">
        <v>44</v>
      </c>
      <c r="C53" s="11" t="s">
        <v>12</v>
      </c>
      <c r="D53" s="33">
        <v>9</v>
      </c>
      <c r="E53" s="33">
        <v>16</v>
      </c>
      <c r="F53" s="36">
        <f t="shared" si="2"/>
        <v>7</v>
      </c>
      <c r="G53" s="83">
        <f t="shared" si="3"/>
        <v>77.777777777777771</v>
      </c>
    </row>
    <row r="54" spans="1:7" x14ac:dyDescent="0.2">
      <c r="A54" s="108"/>
      <c r="B54" s="5">
        <v>45</v>
      </c>
      <c r="C54" s="11" t="s">
        <v>13</v>
      </c>
      <c r="D54" s="33">
        <v>173</v>
      </c>
      <c r="E54" s="33">
        <v>179</v>
      </c>
      <c r="F54" s="36">
        <f t="shared" si="2"/>
        <v>6</v>
      </c>
      <c r="G54" s="83">
        <f t="shared" si="3"/>
        <v>3.4682080924855541</v>
      </c>
    </row>
    <row r="55" spans="1:7" x14ac:dyDescent="0.2">
      <c r="A55" s="108"/>
      <c r="B55" s="5">
        <v>46</v>
      </c>
      <c r="C55" s="11" t="s">
        <v>92</v>
      </c>
      <c r="D55" s="84">
        <v>1119.5999999999999</v>
      </c>
      <c r="E55" s="34">
        <v>921.6</v>
      </c>
      <c r="F55" s="36">
        <f t="shared" si="2"/>
        <v>-197.99999999999989</v>
      </c>
      <c r="G55" s="83">
        <f t="shared" si="3"/>
        <v>-17.684887459807072</v>
      </c>
    </row>
    <row r="56" spans="1:7" x14ac:dyDescent="0.2">
      <c r="A56" s="108"/>
      <c r="B56" s="5">
        <v>47</v>
      </c>
      <c r="C56" s="11" t="s">
        <v>60</v>
      </c>
      <c r="D56" s="34">
        <v>64</v>
      </c>
      <c r="E56" s="34">
        <v>285.2</v>
      </c>
      <c r="F56" s="36">
        <f t="shared" si="2"/>
        <v>221.2</v>
      </c>
      <c r="G56" s="83">
        <f t="shared" si="3"/>
        <v>345.625</v>
      </c>
    </row>
    <row r="57" spans="1:7" x14ac:dyDescent="0.2">
      <c r="A57" s="108"/>
      <c r="B57" s="5">
        <v>48</v>
      </c>
      <c r="C57" s="11" t="s">
        <v>61</v>
      </c>
      <c r="D57" s="33">
        <v>35</v>
      </c>
      <c r="E57" s="33">
        <v>23</v>
      </c>
      <c r="F57" s="36">
        <f t="shared" si="2"/>
        <v>-12</v>
      </c>
      <c r="G57" s="83">
        <f t="shared" si="3"/>
        <v>-34.285714285714292</v>
      </c>
    </row>
    <row r="58" spans="1:7" x14ac:dyDescent="0.2">
      <c r="A58" s="108"/>
      <c r="B58" s="5">
        <v>49</v>
      </c>
      <c r="C58" s="11" t="s">
        <v>62</v>
      </c>
      <c r="D58" s="34">
        <v>37.5</v>
      </c>
      <c r="E58" s="34">
        <v>75.5</v>
      </c>
      <c r="F58" s="36">
        <f t="shared" si="2"/>
        <v>38</v>
      </c>
      <c r="G58" s="83">
        <f t="shared" si="3"/>
        <v>101.33333333333334</v>
      </c>
    </row>
    <row r="59" spans="1:7" x14ac:dyDescent="0.2">
      <c r="A59" s="108"/>
      <c r="B59" s="5">
        <v>50</v>
      </c>
      <c r="C59" s="11" t="s">
        <v>14</v>
      </c>
      <c r="D59" s="33">
        <v>22</v>
      </c>
      <c r="E59" s="33">
        <v>23</v>
      </c>
      <c r="F59" s="36">
        <f t="shared" si="2"/>
        <v>1</v>
      </c>
      <c r="G59" s="83">
        <f t="shared" si="3"/>
        <v>4.5454545454545467</v>
      </c>
    </row>
    <row r="60" spans="1:7" x14ac:dyDescent="0.2">
      <c r="A60" s="108"/>
      <c r="B60" s="5">
        <v>51</v>
      </c>
      <c r="C60" s="11" t="s">
        <v>15</v>
      </c>
      <c r="D60" s="33">
        <v>15</v>
      </c>
      <c r="E60" s="33">
        <v>17</v>
      </c>
      <c r="F60" s="36">
        <f t="shared" si="2"/>
        <v>2</v>
      </c>
      <c r="G60" s="83">
        <f t="shared" si="3"/>
        <v>13.333333333333329</v>
      </c>
    </row>
    <row r="61" spans="1:7" x14ac:dyDescent="0.2">
      <c r="A61" s="108"/>
      <c r="B61" s="5">
        <v>52</v>
      </c>
      <c r="C61" s="11" t="s">
        <v>16</v>
      </c>
      <c r="D61" s="33">
        <v>129</v>
      </c>
      <c r="E61" s="33">
        <v>119</v>
      </c>
      <c r="F61" s="36">
        <f t="shared" si="2"/>
        <v>-10</v>
      </c>
      <c r="G61" s="83">
        <f t="shared" si="3"/>
        <v>-7.7519379844961236</v>
      </c>
    </row>
    <row r="62" spans="1:7" x14ac:dyDescent="0.2">
      <c r="A62" s="92" t="s">
        <v>63</v>
      </c>
      <c r="B62" s="5">
        <v>53</v>
      </c>
      <c r="C62" s="11" t="s">
        <v>64</v>
      </c>
      <c r="D62" s="33">
        <v>1</v>
      </c>
      <c r="E62" s="33">
        <v>0</v>
      </c>
      <c r="F62" s="36">
        <f t="shared" si="2"/>
        <v>-1</v>
      </c>
      <c r="G62" s="83">
        <f t="shared" si="3"/>
        <v>-100</v>
      </c>
    </row>
    <row r="63" spans="1:7" x14ac:dyDescent="0.2">
      <c r="A63" s="92"/>
      <c r="B63" s="5">
        <v>54</v>
      </c>
      <c r="C63" s="11" t="s">
        <v>65</v>
      </c>
      <c r="D63" s="33">
        <v>6</v>
      </c>
      <c r="E63" s="33">
        <v>7</v>
      </c>
      <c r="F63" s="36">
        <f t="shared" si="2"/>
        <v>1</v>
      </c>
      <c r="G63" s="83">
        <f t="shared" si="3"/>
        <v>16.666666666666671</v>
      </c>
    </row>
    <row r="64" spans="1:7" x14ac:dyDescent="0.2">
      <c r="A64" s="92"/>
      <c r="B64" s="5">
        <v>55</v>
      </c>
      <c r="C64" s="11" t="s">
        <v>66</v>
      </c>
      <c r="D64" s="33">
        <v>52</v>
      </c>
      <c r="E64" s="33">
        <v>48</v>
      </c>
      <c r="F64" s="36">
        <f t="shared" si="2"/>
        <v>-4</v>
      </c>
      <c r="G64" s="83">
        <f t="shared" si="3"/>
        <v>-7.6923076923076934</v>
      </c>
    </row>
    <row r="65" spans="1:8" x14ac:dyDescent="0.2">
      <c r="A65" s="92"/>
      <c r="B65" s="5">
        <v>56</v>
      </c>
      <c r="C65" s="11" t="s">
        <v>67</v>
      </c>
      <c r="D65" s="33">
        <v>107</v>
      </c>
      <c r="E65" s="33">
        <v>104</v>
      </c>
      <c r="F65" s="36">
        <f t="shared" si="2"/>
        <v>-3</v>
      </c>
      <c r="G65" s="83">
        <f t="shared" si="3"/>
        <v>-2.8037383177570092</v>
      </c>
    </row>
    <row r="66" spans="1:8" x14ac:dyDescent="0.2">
      <c r="A66" s="110" t="s">
        <v>68</v>
      </c>
      <c r="B66" s="110"/>
      <c r="C66" s="110"/>
      <c r="D66" s="81">
        <f>SUM(D67:D72)</f>
        <v>1610</v>
      </c>
      <c r="E66" s="81">
        <f>SUM(E67:E72)</f>
        <v>1625</v>
      </c>
      <c r="F66" s="81">
        <f t="shared" si="2"/>
        <v>15</v>
      </c>
      <c r="G66" s="82">
        <f t="shared" si="3"/>
        <v>0.93167701863353614</v>
      </c>
    </row>
    <row r="67" spans="1:8" x14ac:dyDescent="0.2">
      <c r="A67" s="92" t="s">
        <v>78</v>
      </c>
      <c r="B67" s="6">
        <v>57</v>
      </c>
      <c r="C67" s="13" t="s">
        <v>94</v>
      </c>
      <c r="D67" s="33">
        <v>229</v>
      </c>
      <c r="E67" s="33">
        <v>201</v>
      </c>
      <c r="F67" s="36">
        <f t="shared" si="2"/>
        <v>-28</v>
      </c>
      <c r="G67" s="83">
        <f t="shared" si="3"/>
        <v>-12.227074235807862</v>
      </c>
    </row>
    <row r="68" spans="1:8" x14ac:dyDescent="0.2">
      <c r="A68" s="92"/>
      <c r="B68" s="5">
        <v>58</v>
      </c>
      <c r="C68" s="13" t="s">
        <v>18</v>
      </c>
      <c r="D68" s="33">
        <v>441</v>
      </c>
      <c r="E68" s="33">
        <v>450</v>
      </c>
      <c r="F68" s="36">
        <f t="shared" si="2"/>
        <v>9</v>
      </c>
      <c r="G68" s="83">
        <f t="shared" si="3"/>
        <v>2.0408163265306172</v>
      </c>
      <c r="H68" s="26"/>
    </row>
    <row r="69" spans="1:8" x14ac:dyDescent="0.2">
      <c r="A69" s="92"/>
      <c r="B69" s="5">
        <v>59</v>
      </c>
      <c r="C69" s="13" t="s">
        <v>19</v>
      </c>
      <c r="D69" s="33">
        <v>889</v>
      </c>
      <c r="E69" s="33">
        <v>890</v>
      </c>
      <c r="F69" s="36">
        <f t="shared" si="2"/>
        <v>1</v>
      </c>
      <c r="G69" s="83">
        <f t="shared" si="3"/>
        <v>0.11248593925759565</v>
      </c>
    </row>
    <row r="70" spans="1:8" x14ac:dyDescent="0.2">
      <c r="A70" s="92"/>
      <c r="B70" s="5">
        <v>60</v>
      </c>
      <c r="C70" s="13" t="s">
        <v>69</v>
      </c>
      <c r="D70" s="33">
        <v>27</v>
      </c>
      <c r="E70" s="33">
        <v>33</v>
      </c>
      <c r="F70" s="36">
        <f t="shared" si="2"/>
        <v>6</v>
      </c>
      <c r="G70" s="83">
        <f t="shared" si="3"/>
        <v>22.222222222222229</v>
      </c>
    </row>
    <row r="71" spans="1:8" x14ac:dyDescent="0.2">
      <c r="A71" s="92"/>
      <c r="B71" s="5">
        <v>61</v>
      </c>
      <c r="C71" s="13" t="s">
        <v>5</v>
      </c>
      <c r="D71" s="33">
        <v>24</v>
      </c>
      <c r="E71" s="33">
        <v>12</v>
      </c>
      <c r="F71" s="36">
        <f t="shared" si="2"/>
        <v>-12</v>
      </c>
      <c r="G71" s="83">
        <f t="shared" si="3"/>
        <v>-50</v>
      </c>
    </row>
    <row r="72" spans="1:8" x14ac:dyDescent="0.2">
      <c r="A72" s="92"/>
      <c r="B72" s="5">
        <v>62</v>
      </c>
      <c r="C72" s="13" t="s">
        <v>70</v>
      </c>
      <c r="D72" s="33">
        <v>0</v>
      </c>
      <c r="E72" s="33">
        <v>39</v>
      </c>
      <c r="F72" s="36">
        <f t="shared" si="2"/>
        <v>39</v>
      </c>
      <c r="G72" s="83" t="s">
        <v>123</v>
      </c>
    </row>
    <row r="73" spans="1:8" x14ac:dyDescent="0.2">
      <c r="A73" s="110" t="s">
        <v>71</v>
      </c>
      <c r="B73" s="110"/>
      <c r="C73" s="110"/>
      <c r="D73" s="85">
        <f>D74+D80+D81</f>
        <v>6300</v>
      </c>
      <c r="E73" s="85">
        <f>E74+E80+E81</f>
        <v>8791</v>
      </c>
      <c r="F73" s="85">
        <f t="shared" si="2"/>
        <v>2491</v>
      </c>
      <c r="G73" s="82">
        <f>E73*100/D73-100</f>
        <v>39.539682539682531</v>
      </c>
    </row>
    <row r="74" spans="1:8" x14ac:dyDescent="0.2">
      <c r="A74" s="95" t="s">
        <v>77</v>
      </c>
      <c r="B74" s="6">
        <v>63</v>
      </c>
      <c r="C74" s="11" t="s">
        <v>72</v>
      </c>
      <c r="D74" s="86">
        <v>5952</v>
      </c>
      <c r="E74" s="86">
        <v>8490</v>
      </c>
      <c r="F74" s="87">
        <f t="shared" si="2"/>
        <v>2538</v>
      </c>
      <c r="G74" s="83">
        <f t="shared" ref="G74:G83" si="5">E74*100/D74-100</f>
        <v>42.641129032258078</v>
      </c>
    </row>
    <row r="75" spans="1:8" x14ac:dyDescent="0.2">
      <c r="A75" s="95"/>
      <c r="B75" s="6">
        <v>64</v>
      </c>
      <c r="C75" s="11" t="s">
        <v>73</v>
      </c>
      <c r="D75" s="88">
        <v>35190</v>
      </c>
      <c r="E75" s="34">
        <v>55218.2</v>
      </c>
      <c r="F75" s="87">
        <f t="shared" si="2"/>
        <v>20028.199999999997</v>
      </c>
      <c r="G75" s="83">
        <f t="shared" si="5"/>
        <v>56.914464336459218</v>
      </c>
    </row>
    <row r="76" spans="1:8" x14ac:dyDescent="0.2">
      <c r="A76" s="95"/>
      <c r="B76" s="6">
        <v>65</v>
      </c>
      <c r="C76" s="13" t="s">
        <v>21</v>
      </c>
      <c r="D76" s="86">
        <v>559</v>
      </c>
      <c r="E76" s="86">
        <v>1074</v>
      </c>
      <c r="F76" s="87">
        <f t="shared" si="2"/>
        <v>515</v>
      </c>
      <c r="G76" s="83">
        <f t="shared" si="5"/>
        <v>92.128801431127016</v>
      </c>
    </row>
    <row r="77" spans="1:8" x14ac:dyDescent="0.2">
      <c r="A77" s="95"/>
      <c r="B77" s="6">
        <v>66</v>
      </c>
      <c r="C77" s="13" t="s">
        <v>20</v>
      </c>
      <c r="D77" s="34">
        <v>9232</v>
      </c>
      <c r="E77" s="34">
        <v>16125.5</v>
      </c>
      <c r="F77" s="83">
        <f t="shared" si="2"/>
        <v>6893.5</v>
      </c>
      <c r="G77" s="89">
        <f t="shared" si="5"/>
        <v>74.669627383015609</v>
      </c>
    </row>
    <row r="78" spans="1:8" x14ac:dyDescent="0.2">
      <c r="A78" s="95"/>
      <c r="B78" s="6">
        <v>67</v>
      </c>
      <c r="C78" s="13" t="s">
        <v>22</v>
      </c>
      <c r="D78" s="86">
        <v>5558</v>
      </c>
      <c r="E78" s="86">
        <v>7721</v>
      </c>
      <c r="F78" s="87">
        <f t="shared" si="2"/>
        <v>2163</v>
      </c>
      <c r="G78" s="83">
        <f t="shared" si="5"/>
        <v>38.91687657430731</v>
      </c>
    </row>
    <row r="79" spans="1:8" x14ac:dyDescent="0.2">
      <c r="A79" s="95"/>
      <c r="B79" s="6">
        <v>68</v>
      </c>
      <c r="C79" s="13" t="s">
        <v>20</v>
      </c>
      <c r="D79" s="34">
        <v>26885</v>
      </c>
      <c r="E79" s="34">
        <v>39092.9</v>
      </c>
      <c r="F79" s="87">
        <f t="shared" si="2"/>
        <v>12207.900000000001</v>
      </c>
      <c r="G79" s="83">
        <f t="shared" si="5"/>
        <v>45.407848242514405</v>
      </c>
    </row>
    <row r="80" spans="1:8" x14ac:dyDescent="0.2">
      <c r="A80" s="95"/>
      <c r="B80" s="6">
        <v>69</v>
      </c>
      <c r="C80" s="11" t="s">
        <v>74</v>
      </c>
      <c r="D80" s="86">
        <v>175</v>
      </c>
      <c r="E80" s="86">
        <v>129</v>
      </c>
      <c r="F80" s="87">
        <f t="shared" si="2"/>
        <v>-46</v>
      </c>
      <c r="G80" s="83">
        <f t="shared" si="5"/>
        <v>-26.285714285714292</v>
      </c>
    </row>
    <row r="81" spans="1:7" x14ac:dyDescent="0.2">
      <c r="A81" s="95"/>
      <c r="B81" s="6">
        <v>70</v>
      </c>
      <c r="C81" s="11" t="s">
        <v>75</v>
      </c>
      <c r="D81" s="33">
        <v>173</v>
      </c>
      <c r="E81" s="33">
        <v>172</v>
      </c>
      <c r="F81" s="87">
        <f t="shared" si="2"/>
        <v>-1</v>
      </c>
      <c r="G81" s="83">
        <f t="shared" si="5"/>
        <v>-0.57803468208092568</v>
      </c>
    </row>
    <row r="82" spans="1:7" x14ac:dyDescent="0.2">
      <c r="A82" s="95"/>
      <c r="B82" s="6">
        <v>71</v>
      </c>
      <c r="C82" s="11" t="s">
        <v>93</v>
      </c>
      <c r="D82" s="33">
        <v>1243</v>
      </c>
      <c r="E82" s="33">
        <v>865</v>
      </c>
      <c r="F82" s="87">
        <f t="shared" si="2"/>
        <v>-378</v>
      </c>
      <c r="G82" s="83">
        <f t="shared" si="5"/>
        <v>-30.410297666934838</v>
      </c>
    </row>
    <row r="83" spans="1:7" x14ac:dyDescent="0.2">
      <c r="A83" s="95"/>
      <c r="B83" s="6">
        <v>72</v>
      </c>
      <c r="C83" s="11" t="s">
        <v>76</v>
      </c>
      <c r="D83" s="33">
        <v>13</v>
      </c>
      <c r="E83" s="33">
        <v>8</v>
      </c>
      <c r="F83" s="87">
        <f t="shared" si="2"/>
        <v>-5</v>
      </c>
      <c r="G83" s="83">
        <f t="shared" si="5"/>
        <v>-38.46153846153846</v>
      </c>
    </row>
    <row r="84" spans="1:7" x14ac:dyDescent="0.2">
      <c r="A84" s="2"/>
      <c r="B84" s="79"/>
      <c r="C84" s="4"/>
      <c r="D84" s="4"/>
      <c r="E84" s="4"/>
      <c r="F84" s="4"/>
      <c r="G84" s="4"/>
    </row>
    <row r="85" spans="1:7" x14ac:dyDescent="0.2">
      <c r="A85" s="2"/>
      <c r="B85" s="79"/>
      <c r="D85" s="4"/>
      <c r="E85" s="4"/>
      <c r="F85" s="4"/>
      <c r="G85" s="4"/>
    </row>
    <row r="86" spans="1:7" x14ac:dyDescent="0.2">
      <c r="A86" s="94" t="s">
        <v>90</v>
      </c>
      <c r="B86" s="94"/>
      <c r="C86" s="94"/>
      <c r="D86" s="94"/>
      <c r="E86" s="94"/>
      <c r="F86" s="94"/>
      <c r="G86" s="94"/>
    </row>
    <row r="87" spans="1:7" x14ac:dyDescent="0.2">
      <c r="C87" s="2"/>
      <c r="D87" s="2"/>
      <c r="E87" s="2"/>
      <c r="F87" s="2"/>
      <c r="G87" s="4"/>
    </row>
    <row r="88" spans="1:7" x14ac:dyDescent="0.2">
      <c r="A88" s="94" t="s">
        <v>89</v>
      </c>
      <c r="B88" s="94"/>
      <c r="C88" s="94"/>
      <c r="D88" s="94"/>
      <c r="E88" s="94"/>
      <c r="F88" s="94"/>
      <c r="G88" s="94"/>
    </row>
  </sheetData>
  <mergeCells count="23">
    <mergeCell ref="A88:G88"/>
    <mergeCell ref="A62:A65"/>
    <mergeCell ref="A66:C66"/>
    <mergeCell ref="A67:A72"/>
    <mergeCell ref="A73:C73"/>
    <mergeCell ref="A74:A83"/>
    <mergeCell ref="A86:G86"/>
    <mergeCell ref="A44:A61"/>
    <mergeCell ref="A1:G1"/>
    <mergeCell ref="A2:G2"/>
    <mergeCell ref="A3:G3"/>
    <mergeCell ref="A4:C4"/>
    <mergeCell ref="A5:A6"/>
    <mergeCell ref="B5:B6"/>
    <mergeCell ref="C5:C6"/>
    <mergeCell ref="D5:D6"/>
    <mergeCell ref="E5:E6"/>
    <mergeCell ref="F5:G5"/>
    <mergeCell ref="A7:C7"/>
    <mergeCell ref="A8:A24"/>
    <mergeCell ref="A25:C25"/>
    <mergeCell ref="A26:A42"/>
    <mergeCell ref="A43:C43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 (2)</vt:lpstr>
      <vt:lpstr>Sheet1</vt:lpstr>
      <vt:lpstr>Sheet2</vt:lpstr>
      <vt:lpstr>Sheet3</vt:lpstr>
      <vt:lpstr>Sheet4</vt:lpstr>
      <vt:lpstr>Sheet5</vt:lpstr>
      <vt:lpstr>Sheet6</vt:lpstr>
      <vt:lpstr>8-р сар</vt:lpstr>
      <vt:lpstr>Sheet7</vt:lpstr>
      <vt:lpstr>Sheet8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2015-11-03T06:35:49Z</dcterms:modified>
</cp:coreProperties>
</file>